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16"/>
  <workbookPr updateLinks="never" defaultThemeVersion="124226"/>
  <mc:AlternateContent xmlns:mc="http://schemas.openxmlformats.org/markup-compatibility/2006">
    <mc:Choice Requires="x15">
      <x15ac:absPath xmlns:x15ac="http://schemas.microsoft.com/office/spreadsheetml/2010/11/ac" url="https://dai0-my.sharepoint.com/personal/ammar_shamsaldin_dai_com/Documents/Desktop/MSP/5. Cost Verification Clinic/"/>
    </mc:Choice>
  </mc:AlternateContent>
  <xr:revisionPtr revIDLastSave="962" documentId="13_ncr:1_{039BE8C7-222C-4063-9030-C4C11FF1934F}" xr6:coauthVersionLast="47" xr6:coauthVersionMax="47" xr10:uidLastSave="{268380D8-1740-42F1-8197-061D92432E5B}"/>
  <bookViews>
    <workbookView xWindow="28680" yWindow="-120" windowWidth="29040" windowHeight="15840" firstSheet="2" activeTab="2" xr2:uid="{A476BEAA-9CD1-4B7D-9D57-0AC2862D9BE6}"/>
  </bookViews>
  <sheets>
    <sheet name="Instructions - Draft" sheetId="114" r:id="rId1"/>
    <sheet name="Summary Budget" sheetId="117" r:id="rId2"/>
    <sheet name="Detail Budget " sheetId="116" r:id="rId3"/>
    <sheet name="Other Investment " sheetId="111" r:id="rId4"/>
    <sheet name="Summary Budget - Example" sheetId="115" r:id="rId5"/>
    <sheet name="Detail Budget - Example" sheetId="113" r:id="rId6"/>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15" l="1"/>
  <c r="F13" i="117"/>
  <c r="F12" i="117"/>
  <c r="E12" i="117"/>
  <c r="F11" i="117"/>
  <c r="E11" i="117"/>
  <c r="F10" i="117"/>
  <c r="E10" i="117"/>
  <c r="F9" i="117"/>
  <c r="E9" i="117"/>
  <c r="F8" i="117"/>
  <c r="E8" i="117"/>
  <c r="C12" i="117"/>
  <c r="B12" i="117"/>
  <c r="C11" i="117"/>
  <c r="B11" i="117"/>
  <c r="C10" i="117"/>
  <c r="B10" i="117"/>
  <c r="C9" i="117"/>
  <c r="B9" i="117"/>
  <c r="C8" i="117"/>
  <c r="B8" i="117"/>
  <c r="P39" i="116"/>
  <c r="P40" i="116"/>
  <c r="P41" i="116"/>
  <c r="P42" i="116"/>
  <c r="P38" i="116"/>
  <c r="L39" i="116"/>
  <c r="L40" i="116"/>
  <c r="L41" i="116"/>
  <c r="L42" i="116"/>
  <c r="L38" i="116"/>
  <c r="P32" i="116"/>
  <c r="P33" i="116"/>
  <c r="P34" i="116"/>
  <c r="P35" i="116"/>
  <c r="P31" i="116"/>
  <c r="L32" i="116"/>
  <c r="L33" i="116"/>
  <c r="L34" i="116"/>
  <c r="L35" i="116"/>
  <c r="L31" i="116"/>
  <c r="P23" i="116"/>
  <c r="P24" i="116"/>
  <c r="P25" i="116"/>
  <c r="P26" i="116"/>
  <c r="P27" i="116"/>
  <c r="P28" i="116"/>
  <c r="P22" i="116"/>
  <c r="L23" i="116"/>
  <c r="L24" i="116"/>
  <c r="L25" i="116"/>
  <c r="L26" i="116"/>
  <c r="L27" i="116"/>
  <c r="L28" i="116"/>
  <c r="L22" i="116"/>
  <c r="P14" i="116"/>
  <c r="P15" i="116"/>
  <c r="P16" i="116"/>
  <c r="P17" i="116"/>
  <c r="P18" i="116"/>
  <c r="P19" i="116"/>
  <c r="P13" i="116"/>
  <c r="L14" i="116"/>
  <c r="L15" i="116"/>
  <c r="L16" i="116"/>
  <c r="L17" i="116"/>
  <c r="L18" i="116"/>
  <c r="L19" i="116"/>
  <c r="L13" i="116"/>
  <c r="P6" i="116"/>
  <c r="P7" i="116"/>
  <c r="P8" i="116"/>
  <c r="P9" i="116"/>
  <c r="P10" i="116"/>
  <c r="P5" i="116"/>
  <c r="L6" i="116"/>
  <c r="L7" i="116"/>
  <c r="L8" i="116"/>
  <c r="L9" i="116"/>
  <c r="L10" i="116"/>
  <c r="L5" i="116"/>
  <c r="D12" i="117"/>
  <c r="D11" i="117"/>
  <c r="D10" i="117"/>
  <c r="D9" i="117"/>
  <c r="E13" i="117"/>
  <c r="C13" i="117"/>
  <c r="S42" i="116"/>
  <c r="O42" i="116"/>
  <c r="F42" i="116"/>
  <c r="K42" i="116" s="1"/>
  <c r="S41" i="116"/>
  <c r="O41" i="116"/>
  <c r="F41" i="116"/>
  <c r="K41" i="116" s="1"/>
  <c r="S40" i="116"/>
  <c r="O40" i="116"/>
  <c r="F40" i="116"/>
  <c r="K40" i="116" s="1"/>
  <c r="S39" i="116"/>
  <c r="O39" i="116"/>
  <c r="F39" i="116"/>
  <c r="K39" i="116" s="1"/>
  <c r="S38" i="116"/>
  <c r="S43" i="116" s="1"/>
  <c r="O38" i="116"/>
  <c r="O43" i="116" s="1"/>
  <c r="J43" i="116"/>
  <c r="F38" i="116"/>
  <c r="S35" i="116"/>
  <c r="O35" i="116"/>
  <c r="J35" i="116"/>
  <c r="F35" i="116"/>
  <c r="K35" i="116" s="1"/>
  <c r="S34" i="116"/>
  <c r="O34" i="116"/>
  <c r="J34" i="116"/>
  <c r="F34" i="116"/>
  <c r="K34" i="116" s="1"/>
  <c r="S33" i="116"/>
  <c r="O33" i="116"/>
  <c r="J33" i="116"/>
  <c r="F33" i="116"/>
  <c r="K33" i="116" s="1"/>
  <c r="S32" i="116"/>
  <c r="O32" i="116"/>
  <c r="J32" i="116"/>
  <c r="F32" i="116"/>
  <c r="K32" i="116" s="1"/>
  <c r="S31" i="116"/>
  <c r="S36" i="116" s="1"/>
  <c r="O31" i="116"/>
  <c r="O36" i="116" s="1"/>
  <c r="J31" i="116"/>
  <c r="J36" i="116" s="1"/>
  <c r="F31" i="116"/>
  <c r="S28" i="116"/>
  <c r="O28" i="116"/>
  <c r="J28" i="116"/>
  <c r="F28" i="116"/>
  <c r="K28" i="116" s="1"/>
  <c r="S27" i="116"/>
  <c r="O27" i="116"/>
  <c r="J27" i="116"/>
  <c r="F27" i="116"/>
  <c r="K27" i="116" s="1"/>
  <c r="S26" i="116"/>
  <c r="O26" i="116"/>
  <c r="J26" i="116"/>
  <c r="F26" i="116"/>
  <c r="K26" i="116" s="1"/>
  <c r="S25" i="116"/>
  <c r="O25" i="116"/>
  <c r="J25" i="116"/>
  <c r="F25" i="116"/>
  <c r="K25" i="116" s="1"/>
  <c r="S24" i="116"/>
  <c r="O24" i="116"/>
  <c r="F24" i="116"/>
  <c r="K24" i="116" s="1"/>
  <c r="S23" i="116"/>
  <c r="O23" i="116"/>
  <c r="J23" i="116"/>
  <c r="F23" i="116"/>
  <c r="K23" i="116" s="1"/>
  <c r="S22" i="116"/>
  <c r="S29" i="116" s="1"/>
  <c r="O22" i="116"/>
  <c r="O29" i="116" s="1"/>
  <c r="J22" i="116"/>
  <c r="J29" i="116" s="1"/>
  <c r="F22" i="116"/>
  <c r="S19" i="116"/>
  <c r="O19" i="116"/>
  <c r="J19" i="116"/>
  <c r="F19" i="116"/>
  <c r="K19" i="116" s="1"/>
  <c r="S18" i="116"/>
  <c r="F18" i="116"/>
  <c r="S17" i="116"/>
  <c r="F17" i="116"/>
  <c r="S16" i="116"/>
  <c r="O16" i="116"/>
  <c r="J16" i="116"/>
  <c r="F16" i="116"/>
  <c r="K16" i="116" s="1"/>
  <c r="S15" i="116"/>
  <c r="O15" i="116"/>
  <c r="J15" i="116"/>
  <c r="F15" i="116"/>
  <c r="K15" i="116" s="1"/>
  <c r="S14" i="116"/>
  <c r="O14" i="116"/>
  <c r="J14" i="116"/>
  <c r="F14" i="116"/>
  <c r="K14" i="116" s="1"/>
  <c r="S13" i="116"/>
  <c r="S20" i="116" s="1"/>
  <c r="O13" i="116"/>
  <c r="J13" i="116"/>
  <c r="F13" i="116"/>
  <c r="S10" i="116"/>
  <c r="O10" i="116"/>
  <c r="J10" i="116"/>
  <c r="F10" i="116"/>
  <c r="K10" i="116" s="1"/>
  <c r="S9" i="116"/>
  <c r="O9" i="116"/>
  <c r="J9" i="116"/>
  <c r="F9" i="116"/>
  <c r="K9" i="116" s="1"/>
  <c r="S8" i="116"/>
  <c r="O8" i="116"/>
  <c r="J8" i="116"/>
  <c r="F8" i="116"/>
  <c r="K8" i="116" s="1"/>
  <c r="S7" i="116"/>
  <c r="O7" i="116"/>
  <c r="J7" i="116"/>
  <c r="F7" i="116"/>
  <c r="K7" i="116" s="1"/>
  <c r="S6" i="116"/>
  <c r="O6" i="116"/>
  <c r="J6" i="116"/>
  <c r="F6" i="116"/>
  <c r="K6" i="116" s="1"/>
  <c r="S5" i="116"/>
  <c r="S11" i="116" s="1"/>
  <c r="O5" i="116"/>
  <c r="O11" i="116" s="1"/>
  <c r="J5" i="116"/>
  <c r="J11" i="116" s="1"/>
  <c r="F5" i="116"/>
  <c r="J41" i="111"/>
  <c r="F41" i="111"/>
  <c r="S23" i="113"/>
  <c r="S24" i="113"/>
  <c r="S25" i="113"/>
  <c r="O23" i="113"/>
  <c r="O24" i="113"/>
  <c r="L24" i="113"/>
  <c r="L25" i="113"/>
  <c r="K24" i="113"/>
  <c r="F24" i="113"/>
  <c r="P32" i="113"/>
  <c r="P33" i="113"/>
  <c r="P34" i="113"/>
  <c r="P35" i="113"/>
  <c r="L23" i="113"/>
  <c r="L26" i="113"/>
  <c r="L27" i="113"/>
  <c r="L28" i="113"/>
  <c r="L14" i="113"/>
  <c r="L15" i="113"/>
  <c r="L16" i="113"/>
  <c r="L17" i="113"/>
  <c r="L18" i="113"/>
  <c r="L19" i="113"/>
  <c r="L13" i="113"/>
  <c r="P14" i="113"/>
  <c r="P15" i="113"/>
  <c r="P16" i="113"/>
  <c r="P17" i="113"/>
  <c r="P18" i="113"/>
  <c r="P19" i="113"/>
  <c r="P13" i="113"/>
  <c r="J23" i="113"/>
  <c r="F23" i="113"/>
  <c r="K23" i="113" s="1"/>
  <c r="S27" i="113"/>
  <c r="P27" i="113"/>
  <c r="O27" i="113"/>
  <c r="J27" i="113"/>
  <c r="F27" i="113"/>
  <c r="K27" i="113" s="1"/>
  <c r="S26" i="113"/>
  <c r="P26" i="113"/>
  <c r="O26" i="113"/>
  <c r="J26" i="113"/>
  <c r="F26" i="113"/>
  <c r="K26" i="113" s="1"/>
  <c r="P22" i="113"/>
  <c r="J25" i="113"/>
  <c r="J28" i="113"/>
  <c r="F25" i="113"/>
  <c r="F28" i="113"/>
  <c r="K25" i="113"/>
  <c r="K28" i="113"/>
  <c r="J13" i="113"/>
  <c r="J14" i="113"/>
  <c r="J15" i="113"/>
  <c r="J16" i="113"/>
  <c r="F16" i="113"/>
  <c r="K16" i="113" s="1"/>
  <c r="F17" i="113"/>
  <c r="F18" i="113"/>
  <c r="F19" i="113"/>
  <c r="M31" i="113"/>
  <c r="M8" i="113"/>
  <c r="M6" i="113"/>
  <c r="M7" i="113"/>
  <c r="M5" i="113"/>
  <c r="L6" i="113"/>
  <c r="L7" i="113"/>
  <c r="M19" i="113"/>
  <c r="S18" i="113"/>
  <c r="H18" i="113"/>
  <c r="J18" i="113" s="1"/>
  <c r="J38" i="111"/>
  <c r="F38" i="111"/>
  <c r="J37" i="111"/>
  <c r="F37" i="111"/>
  <c r="J36" i="111"/>
  <c r="F36" i="111"/>
  <c r="K36" i="111" s="1"/>
  <c r="J35" i="111"/>
  <c r="F35" i="111"/>
  <c r="J34" i="111"/>
  <c r="F34" i="111"/>
  <c r="J31" i="111"/>
  <c r="F31" i="111"/>
  <c r="K31" i="111" s="1"/>
  <c r="J30" i="111"/>
  <c r="F30" i="111"/>
  <c r="K30" i="111" s="1"/>
  <c r="J29" i="111"/>
  <c r="F29" i="111"/>
  <c r="J28" i="111"/>
  <c r="F28" i="111"/>
  <c r="K28" i="111" s="1"/>
  <c r="J27" i="111"/>
  <c r="J32" i="111" s="1"/>
  <c r="F27" i="111"/>
  <c r="K27" i="111" s="1"/>
  <c r="J24" i="111"/>
  <c r="F24" i="111"/>
  <c r="K24" i="111" s="1"/>
  <c r="J23" i="111"/>
  <c r="F23" i="111"/>
  <c r="K23" i="111" s="1"/>
  <c r="J22" i="111"/>
  <c r="F22" i="111"/>
  <c r="J21" i="111"/>
  <c r="F21" i="111"/>
  <c r="J20" i="111"/>
  <c r="F20" i="111"/>
  <c r="K20" i="111" s="1"/>
  <c r="J17" i="111"/>
  <c r="F17" i="111"/>
  <c r="J16" i="111"/>
  <c r="F16" i="111"/>
  <c r="J15" i="111"/>
  <c r="F15" i="111"/>
  <c r="J14" i="111"/>
  <c r="F14" i="111"/>
  <c r="K14" i="111" s="1"/>
  <c r="J13" i="111"/>
  <c r="F13" i="111"/>
  <c r="K13" i="111" s="1"/>
  <c r="J12" i="111"/>
  <c r="J18" i="111" s="1"/>
  <c r="F12" i="111"/>
  <c r="K12" i="111" s="1"/>
  <c r="J9" i="111"/>
  <c r="F9" i="111"/>
  <c r="J8" i="111"/>
  <c r="F8" i="111"/>
  <c r="J7" i="111"/>
  <c r="F7" i="111"/>
  <c r="J6" i="111"/>
  <c r="F6" i="111"/>
  <c r="J5" i="111"/>
  <c r="J10" i="111" s="1"/>
  <c r="F5" i="111"/>
  <c r="B13" i="117" l="1"/>
  <c r="D13" i="117" s="1"/>
  <c r="D8" i="117"/>
  <c r="F11" i="116"/>
  <c r="K5" i="116"/>
  <c r="K11" i="116" s="1"/>
  <c r="T11" i="116" s="1"/>
  <c r="F20" i="116"/>
  <c r="K13" i="116"/>
  <c r="O17" i="116"/>
  <c r="J17" i="116"/>
  <c r="O18" i="116"/>
  <c r="J18" i="116"/>
  <c r="K18" i="116" s="1"/>
  <c r="F29" i="116"/>
  <c r="K29" i="116" s="1"/>
  <c r="T29" i="116" s="1"/>
  <c r="K22" i="116"/>
  <c r="F36" i="116"/>
  <c r="K36" i="116" s="1"/>
  <c r="T36" i="116" s="1"/>
  <c r="K31" i="116"/>
  <c r="F43" i="116"/>
  <c r="K38" i="116"/>
  <c r="S45" i="116"/>
  <c r="K18" i="113"/>
  <c r="K6" i="111"/>
  <c r="K9" i="111"/>
  <c r="K15" i="111"/>
  <c r="K17" i="111"/>
  <c r="F25" i="111"/>
  <c r="J25" i="111"/>
  <c r="K22" i="111"/>
  <c r="K34" i="111"/>
  <c r="K35" i="111"/>
  <c r="K38" i="111"/>
  <c r="M18" i="113"/>
  <c r="O18" i="113" s="1"/>
  <c r="K37" i="111"/>
  <c r="F32" i="111"/>
  <c r="K29" i="111"/>
  <c r="K16" i="111"/>
  <c r="K7" i="111"/>
  <c r="K8" i="111"/>
  <c r="K32" i="111"/>
  <c r="K5" i="111"/>
  <c r="K10" i="111" s="1"/>
  <c r="F10" i="111"/>
  <c r="F18" i="111"/>
  <c r="K18" i="111" s="1"/>
  <c r="K21" i="111"/>
  <c r="F39" i="111"/>
  <c r="J39" i="111"/>
  <c r="J39" i="113"/>
  <c r="J40" i="113"/>
  <c r="J41" i="113"/>
  <c r="J42" i="113"/>
  <c r="J38" i="113"/>
  <c r="F39" i="113"/>
  <c r="K39" i="113" s="1"/>
  <c r="F40" i="113"/>
  <c r="K40" i="113" s="1"/>
  <c r="F41" i="113"/>
  <c r="K41" i="113" s="1"/>
  <c r="F42" i="113"/>
  <c r="K42" i="113" s="1"/>
  <c r="F38" i="113"/>
  <c r="J32" i="113"/>
  <c r="J33" i="113"/>
  <c r="J34" i="113"/>
  <c r="J35" i="113"/>
  <c r="J31" i="113"/>
  <c r="F32" i="113"/>
  <c r="F33" i="113"/>
  <c r="F34" i="113"/>
  <c r="F35" i="113"/>
  <c r="F31" i="113"/>
  <c r="F45" i="116" l="1"/>
  <c r="K43" i="116"/>
  <c r="T43" i="116" s="1"/>
  <c r="J20" i="116"/>
  <c r="J45" i="116" s="1"/>
  <c r="K17" i="116"/>
  <c r="O20" i="116"/>
  <c r="O45" i="116" s="1"/>
  <c r="K20" i="116"/>
  <c r="T20" i="116" s="1"/>
  <c r="K25" i="111"/>
  <c r="K39" i="111"/>
  <c r="K41" i="111"/>
  <c r="J22" i="113"/>
  <c r="F22" i="113"/>
  <c r="K22" i="113" s="1"/>
  <c r="K45" i="116" l="1"/>
  <c r="T45" i="116" s="1"/>
  <c r="S14" i="113"/>
  <c r="S13" i="113"/>
  <c r="M16" i="113"/>
  <c r="H17" i="113"/>
  <c r="J17" i="113" s="1"/>
  <c r="K17" i="113" s="1"/>
  <c r="S10" i="113"/>
  <c r="O10" i="113"/>
  <c r="J10" i="113"/>
  <c r="F10" i="113"/>
  <c r="J6" i="113"/>
  <c r="J7" i="113"/>
  <c r="J8" i="113"/>
  <c r="J9" i="113"/>
  <c r="J5" i="113"/>
  <c r="J11" i="113" s="1"/>
  <c r="F6" i="113"/>
  <c r="F7" i="113"/>
  <c r="F8" i="113"/>
  <c r="F9" i="113"/>
  <c r="F5" i="113"/>
  <c r="F11" i="113" s="1"/>
  <c r="S5" i="113"/>
  <c r="S42" i="113"/>
  <c r="S41" i="113"/>
  <c r="S40" i="113"/>
  <c r="S39" i="113"/>
  <c r="S38" i="113"/>
  <c r="S35" i="113"/>
  <c r="S34" i="113"/>
  <c r="S33" i="113"/>
  <c r="S32" i="113"/>
  <c r="S31" i="113"/>
  <c r="S28" i="113"/>
  <c r="S22" i="113"/>
  <c r="S15" i="113"/>
  <c r="S16" i="113"/>
  <c r="S17" i="113"/>
  <c r="S19" i="113"/>
  <c r="O42" i="113"/>
  <c r="O41" i="113"/>
  <c r="O40" i="113"/>
  <c r="O39" i="113"/>
  <c r="O38" i="113"/>
  <c r="O35" i="113"/>
  <c r="O34" i="113"/>
  <c r="O33" i="113"/>
  <c r="O32" i="113"/>
  <c r="O31" i="113"/>
  <c r="O28" i="113"/>
  <c r="O25" i="113"/>
  <c r="O22" i="113"/>
  <c r="O14" i="113"/>
  <c r="O15" i="113"/>
  <c r="O13" i="113"/>
  <c r="F13" i="113"/>
  <c r="D15" i="113"/>
  <c r="F15" i="113" s="1"/>
  <c r="K15" i="113" s="1"/>
  <c r="D14" i="113"/>
  <c r="F14" i="113" s="1"/>
  <c r="K14" i="113" s="1"/>
  <c r="S9" i="113"/>
  <c r="O9" i="113"/>
  <c r="K10" i="113" l="1"/>
  <c r="M17" i="113"/>
  <c r="J19" i="113"/>
  <c r="K19" i="113" s="1"/>
  <c r="O16" i="113"/>
  <c r="O19" i="113"/>
  <c r="O17" i="113"/>
  <c r="F20" i="113"/>
  <c r="B9" i="115" s="1"/>
  <c r="J20" i="113"/>
  <c r="C9" i="115" s="1"/>
  <c r="D9" i="115" l="1"/>
  <c r="L35" i="113"/>
  <c r="K35" i="113"/>
  <c r="L34" i="113"/>
  <c r="L33" i="113"/>
  <c r="K33" i="113"/>
  <c r="K32" i="113"/>
  <c r="P31" i="113"/>
  <c r="L31" i="113"/>
  <c r="P28" i="113"/>
  <c r="L22" i="113"/>
  <c r="P42" i="113"/>
  <c r="L42" i="113"/>
  <c r="P41" i="113"/>
  <c r="L41" i="113"/>
  <c r="P40" i="113"/>
  <c r="L40" i="113"/>
  <c r="P39" i="113"/>
  <c r="L39" i="113"/>
  <c r="P38" i="113"/>
  <c r="L38" i="113"/>
  <c r="S8" i="113"/>
  <c r="O8" i="113"/>
  <c r="S7" i="113"/>
  <c r="O7" i="113"/>
  <c r="S6" i="113"/>
  <c r="O6" i="113"/>
  <c r="L5" i="113"/>
  <c r="O5" i="113" s="1"/>
  <c r="O11" i="113" s="1"/>
  <c r="O20" i="113" l="1"/>
  <c r="E9" i="115" s="1"/>
  <c r="S20" i="113"/>
  <c r="F9" i="115" s="1"/>
  <c r="F36" i="113"/>
  <c r="B11" i="115" s="1"/>
  <c r="J36" i="113"/>
  <c r="C11" i="115" s="1"/>
  <c r="K34" i="113"/>
  <c r="O36" i="113"/>
  <c r="E11" i="115" s="1"/>
  <c r="S36" i="113"/>
  <c r="F11" i="115" s="1"/>
  <c r="K31" i="113"/>
  <c r="S29" i="113"/>
  <c r="F10" i="115" s="1"/>
  <c r="O29" i="113"/>
  <c r="E10" i="115" s="1"/>
  <c r="J29" i="113"/>
  <c r="C10" i="115" s="1"/>
  <c r="F29" i="113"/>
  <c r="B10" i="115" s="1"/>
  <c r="D10" i="115" s="1"/>
  <c r="K13" i="113"/>
  <c r="K6" i="113"/>
  <c r="K9" i="113"/>
  <c r="K38" i="113"/>
  <c r="K7" i="113"/>
  <c r="J43" i="113"/>
  <c r="K8" i="113"/>
  <c r="C8" i="115"/>
  <c r="F43" i="113"/>
  <c r="K5" i="113"/>
  <c r="K11" i="113" s="1"/>
  <c r="S11" i="113"/>
  <c r="F8" i="115" s="1"/>
  <c r="O43" i="113"/>
  <c r="S43" i="113"/>
  <c r="E8" i="115"/>
  <c r="B8" i="115"/>
  <c r="D8" i="115" s="1"/>
  <c r="F12" i="115" l="1"/>
  <c r="S45" i="113"/>
  <c r="E12" i="115"/>
  <c r="O45" i="113"/>
  <c r="B12" i="115"/>
  <c r="F45" i="113"/>
  <c r="C12" i="115"/>
  <c r="J45" i="113"/>
  <c r="D11" i="115"/>
  <c r="D12" i="115"/>
  <c r="C13" i="115"/>
  <c r="E13" i="115"/>
  <c r="B13" i="115"/>
  <c r="K20" i="113"/>
  <c r="T20" i="113" s="1"/>
  <c r="K36" i="113"/>
  <c r="T36" i="113" s="1"/>
  <c r="K29" i="113"/>
  <c r="T29" i="113" s="1"/>
  <c r="K43" i="113"/>
  <c r="T43" i="113" s="1"/>
  <c r="T11" i="113"/>
  <c r="D13" i="115" l="1"/>
  <c r="K45" i="113"/>
  <c r="T45" i="113" l="1"/>
</calcChain>
</file>

<file path=xl/sharedStrings.xml><?xml version="1.0" encoding="utf-8"?>
<sst xmlns="http://schemas.openxmlformats.org/spreadsheetml/2006/main" count="487" uniqueCount="161">
  <si>
    <t>Instructions for Completing Your Cost Application to MSP:</t>
  </si>
  <si>
    <t>Definitions:</t>
  </si>
  <si>
    <t>Please ensure your company's name is stated in Cell A4 of the Summary tab</t>
  </si>
  <si>
    <t>Term</t>
  </si>
  <si>
    <t>Definition</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</si>
  <si>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</si>
  <si>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 xml:space="preserve">A. Personnel </t>
  </si>
  <si>
    <t xml:space="preserve">The labor, fringe, and allowances for an individual - long/short term staff - to perform work in support of the concept. The rate in the table should represent the "loaded rate" or the daily rate which includes the base salary and corresponding benefits and allowances of that staff member. </t>
  </si>
  <si>
    <r>
      <rPr>
        <b/>
        <sz val="11"/>
        <rFont val="Arial Nova Light"/>
        <family val="2"/>
      </rPr>
      <t>NOTE:</t>
    </r>
    <r>
      <rPr>
        <sz val="11"/>
        <rFont val="Arial Nova Light"/>
        <family val="2"/>
      </rPr>
      <t xml:space="preserve"> you may not have costs from every line item. If a cost category does not apply to you, leave it blank.</t>
    </r>
  </si>
  <si>
    <t xml:space="preserve">B. Travel </t>
  </si>
  <si>
    <t xml:space="preserve">This covers activity staff and/or beneficiary travel costs and per diem, gasoline for vehicles, etc. Please note destination in the budget. For example, international airfare from Cape Town to Berlin; Per Diem in Berlin. Please explain each cost listed for travel in cost narrative (e.g., who will travel, where, and why, estimated air fare, approximate date, # days, cost of meals and lodging, meeting registration fees, etc.). </t>
  </si>
  <si>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</si>
  <si>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t>C. Equipment &amp; Supplies</t>
  </si>
  <si>
    <r>
      <rPr>
        <b/>
        <sz val="11"/>
        <color rgb="FF000000"/>
        <rFont val="Arial Nova Light"/>
      </rPr>
      <t>Equipment:</t>
    </r>
    <r>
      <rPr>
        <sz val="11"/>
        <color rgb="FF000000"/>
        <rFont val="Arial Nova Light"/>
      </rPr>
      <t xml:space="preserve"> The federal government defines permanent equipment as property with a purchase price of $5000 or more and a useful life of one year or more years.
Each item of equipment requested should be listed separately (with as much specific information about the requested equipment) and justified in the cost narrative. The cost of shipping and installation should also be included.
</t>
    </r>
    <r>
      <rPr>
        <b/>
        <sz val="11"/>
        <color rgb="FF000000"/>
        <rFont val="Arial Nova Light"/>
      </rPr>
      <t>Supplies:</t>
    </r>
    <r>
      <rPr>
        <sz val="11"/>
        <color rgb="FF000000"/>
        <rFont val="Arial Nova Light"/>
      </rPr>
      <t xml:space="preserve"> The federal government defines materials and supplies as tangible personal property with an acquisition cost lower than $5000/unit, regardless of the length of its useful life. The items should be required to implement the concept. Examples of materials include construction materials (cement, wood, etc.), fuel, etc. 						
</t>
    </r>
  </si>
  <si>
    <r>
      <rPr>
        <b/>
        <sz val="11"/>
        <rFont val="Arial Nova Light"/>
        <family val="2"/>
      </rPr>
      <t xml:space="preserve">NOTE: </t>
    </r>
    <r>
      <rPr>
        <sz val="11"/>
        <rFont val="Arial Nova Light"/>
        <family val="2"/>
      </rPr>
      <t xml:space="preserve">Estimates can be based on a number of sources, including but not limited to the local market, quotations received from vendors, historical records, and organization’s policies and procedures. The basis of estimates must be explicitly stated in the cost narrative. </t>
    </r>
  </si>
  <si>
    <t>D. Contractual</t>
  </si>
  <si>
    <t xml:space="preserve">Contractual costs are those services carried out by an individual or organization, other than the applicant, in the form of a procurement relationship. The applicant should list the proposed contract activities along with a brief description of the scope of work or services to be provided, proposed duration, rationale of the proposed rate. </t>
  </si>
  <si>
    <r>
      <rPr>
        <b/>
        <sz val="11"/>
        <rFont val="Arial Nova Light"/>
        <family val="2"/>
      </rPr>
      <t xml:space="preserve">NOTE: </t>
    </r>
    <r>
      <rPr>
        <sz val="11"/>
        <rFont val="Arial Nova Light"/>
        <family val="2"/>
      </rPr>
      <t xml:space="preserve">For items over $5,000 per transaction, three quotes should be obtained (including the same specification). A sole source justification is needed when only one quote is provided (e.g., per CFR200.320 the item is available only from a single source). </t>
    </r>
  </si>
  <si>
    <t xml:space="preserve">E. Other Direct Costs </t>
  </si>
  <si>
    <t>Any allowable cost per 2 CFR 200, Subpart E-Cost Principles (General Provisions for Selected Items of Cost) that does not fall under other cost categories of the budget can fall under ODC.  However, you must provide a valid explanation for their inclusion.  All line items under ODC must be necessary for the implementation and operation of the program</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</si>
  <si>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</si>
  <si>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MSP Funding</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</si>
  <si>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</si>
  <si>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r>
      <rPr>
        <b/>
        <sz val="11"/>
        <color rgb="FF000000"/>
        <rFont val="Arial Nova Light"/>
      </rPr>
      <t>NOTE:</t>
    </r>
    <r>
      <rPr>
        <sz val="11"/>
        <color rgb="FF000000"/>
        <rFont val="Arial Nova Light"/>
      </rPr>
      <t xml:space="preserve"> The total columns for requested funding + co-investment (columns O &amp; S) must equal the overall activity total (column K). A built-in check is provided in column T, which will alert you if the numbers do not match. </t>
    </r>
  </si>
  <si>
    <t>Partner Co-Investment</t>
  </si>
  <si>
    <t>The amount of invesment which the applicant will cover through use of its own resources and which represents the co-investment. This amount must equal or be greater than the requested MSP funding.</t>
  </si>
  <si>
    <t>Include any third party investments to the activity in the "Other Investment" tab</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</si>
  <si>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</si>
  <si>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</si>
  <si>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 xml:space="preserve">Complete the Cost Narrative using the template provided in the RFA. MSP requires a high level of detail for cost realism and verifications; providing this information up front will reduce review time and questions on your application. </t>
  </si>
  <si>
    <t xml:space="preserve">Attachment 2 - Proposed Partnership Investment Budget </t>
  </si>
  <si>
    <t>MSP-XXX Partnership Facility</t>
  </si>
  <si>
    <t>RFA-XXX-001</t>
  </si>
  <si>
    <t>Name of Applicant: XXX</t>
  </si>
  <si>
    <t xml:space="preserve">Summary </t>
  </si>
  <si>
    <t xml:space="preserve">Cost Category </t>
  </si>
  <si>
    <t>Y1</t>
  </si>
  <si>
    <t xml:space="preserve">Y2 </t>
  </si>
  <si>
    <t xml:space="preserve">TOTAL </t>
  </si>
  <si>
    <t xml:space="preserve">C. Equipment </t>
  </si>
  <si>
    <t xml:space="preserve">D. Subcontracts/Consultants </t>
  </si>
  <si>
    <t xml:space="preserve">Total Investment Cost </t>
  </si>
  <si>
    <t xml:space="preserve">Proposed Applicant Investment </t>
  </si>
  <si>
    <t xml:space="preserve">Cost Item </t>
  </si>
  <si>
    <t>Amount Requested from MSP</t>
  </si>
  <si>
    <t>Amount of Partner Co-Investment</t>
  </si>
  <si>
    <t>A.</t>
  </si>
  <si>
    <t xml:space="preserve">Personnel </t>
  </si>
  <si>
    <t xml:space="preserve"># Person </t>
  </si>
  <si>
    <t># Days</t>
  </si>
  <si>
    <t xml:space="preserve">Daily Rate </t>
  </si>
  <si>
    <t>Subtotal</t>
  </si>
  <si>
    <t xml:space="preserve">Subtotal </t>
  </si>
  <si>
    <t xml:space="preserve">Total Cost </t>
  </si>
  <si>
    <t># Person</t>
  </si>
  <si>
    <t>Daily Rate</t>
  </si>
  <si>
    <t>MSP Total Cost</t>
  </si>
  <si>
    <t>Partner Total Cost</t>
  </si>
  <si>
    <t>A.1</t>
  </si>
  <si>
    <t>Title, First and Last Name</t>
  </si>
  <si>
    <t>A.2</t>
  </si>
  <si>
    <t>A.3</t>
  </si>
  <si>
    <t>A.4</t>
  </si>
  <si>
    <t>A.5</t>
  </si>
  <si>
    <t>A.6</t>
  </si>
  <si>
    <t xml:space="preserve">Total Personnel Cost </t>
  </si>
  <si>
    <t xml:space="preserve">B. </t>
  </si>
  <si>
    <t>Travel</t>
  </si>
  <si>
    <t>Unit</t>
  </si>
  <si>
    <t># Units</t>
  </si>
  <si>
    <t xml:space="preserve">Unit Cost </t>
  </si>
  <si>
    <t># Unit Cost</t>
  </si>
  <si>
    <t>B.1</t>
  </si>
  <si>
    <t>International Airfare (from … to/RT))</t>
  </si>
  <si>
    <t>B.2</t>
  </si>
  <si>
    <t>International Lodging, City</t>
  </si>
  <si>
    <t>B.3</t>
  </si>
  <si>
    <t>Per Diem, City</t>
  </si>
  <si>
    <t>B.4</t>
  </si>
  <si>
    <t>Domestic Transportation (specify)</t>
  </si>
  <si>
    <t>B.5</t>
  </si>
  <si>
    <t>Domestic Lodging, City</t>
  </si>
  <si>
    <t>B.6</t>
  </si>
  <si>
    <t>Domestic Per Diem, City</t>
  </si>
  <si>
    <t>B.7</t>
  </si>
  <si>
    <t>Ground Transportation</t>
  </si>
  <si>
    <t>Total Travel</t>
  </si>
  <si>
    <t xml:space="preserve">C. </t>
  </si>
  <si>
    <t>Equipment &amp; Supplies</t>
  </si>
  <si>
    <t>C.1</t>
  </si>
  <si>
    <t>Item 1</t>
  </si>
  <si>
    <t>C.2</t>
  </si>
  <si>
    <t>Item 2</t>
  </si>
  <si>
    <t>C.3</t>
  </si>
  <si>
    <t>Item 3</t>
  </si>
  <si>
    <t>C.4</t>
  </si>
  <si>
    <t>Item 4</t>
  </si>
  <si>
    <t>C.5</t>
  </si>
  <si>
    <t>Item 5</t>
  </si>
  <si>
    <t>C.6</t>
  </si>
  <si>
    <t>Item 6</t>
  </si>
  <si>
    <t>C.7</t>
  </si>
  <si>
    <t>Item 7</t>
  </si>
  <si>
    <t xml:space="preserve">Total Equipment &amp; Supplies </t>
  </si>
  <si>
    <t>D</t>
  </si>
  <si>
    <t xml:space="preserve">Subcontracts/Consultants </t>
  </si>
  <si>
    <t>D.1</t>
  </si>
  <si>
    <t>Consultnat 1</t>
  </si>
  <si>
    <t>D.2</t>
  </si>
  <si>
    <t>Consultnat 2</t>
  </si>
  <si>
    <t>D.3</t>
  </si>
  <si>
    <t>Trainer 1</t>
  </si>
  <si>
    <t>D.4</t>
  </si>
  <si>
    <t>Trainer 2</t>
  </si>
  <si>
    <t>D.5</t>
  </si>
  <si>
    <t xml:space="preserve">Total Contractual </t>
  </si>
  <si>
    <t xml:space="preserve">E. </t>
  </si>
  <si>
    <t xml:space="preserve">Other Direct Costs </t>
  </si>
  <si>
    <t>E.1</t>
  </si>
  <si>
    <t>E.2</t>
  </si>
  <si>
    <t>E.3</t>
  </si>
  <si>
    <t>E.4</t>
  </si>
  <si>
    <t>E.5</t>
  </si>
  <si>
    <t xml:space="preserve">Total Other Direct Costs </t>
  </si>
  <si>
    <t xml:space="preserve">GRAND TOTAL </t>
  </si>
  <si>
    <t xml:space="preserve">Other Investment (Non-partner and non-MSP investment) </t>
  </si>
  <si>
    <t xml:space="preserve">Equipment &amp; Supplies </t>
  </si>
  <si>
    <t xml:space="preserve">F. </t>
  </si>
  <si>
    <t>F.1</t>
  </si>
  <si>
    <t>F.2</t>
  </si>
  <si>
    <t>F.3</t>
  </si>
  <si>
    <t>F.4</t>
  </si>
  <si>
    <t>F.5</t>
  </si>
  <si>
    <t xml:space="preserve">GRAND TOTAL Other Investment </t>
  </si>
  <si>
    <t>Project Manager, Adam Smith</t>
  </si>
  <si>
    <t>Project Coordinator, full name</t>
  </si>
  <si>
    <t>Accountant (new), TBD</t>
  </si>
  <si>
    <t>Engineers, full name</t>
  </si>
  <si>
    <t>Farmers</t>
  </si>
  <si>
    <t>Round Trip</t>
  </si>
  <si>
    <t>Night</t>
  </si>
  <si>
    <t>Day</t>
  </si>
  <si>
    <t>Auto-Filling and Packaging Machine</t>
  </si>
  <si>
    <t xml:space="preserve">Item </t>
  </si>
  <si>
    <t xml:space="preserve">Cutting Machine </t>
  </si>
  <si>
    <t>Item</t>
  </si>
  <si>
    <t>Forklift</t>
  </si>
  <si>
    <t xml:space="preserve">Generators 7.5 KVA </t>
  </si>
  <si>
    <t>Farming tool kits</t>
  </si>
  <si>
    <t>Laptops</t>
  </si>
  <si>
    <t xml:space="preserve">Monitoring and Evaluation Consultant </t>
  </si>
  <si>
    <t>Marketing Consultant (TBD)</t>
  </si>
  <si>
    <t>Feasibility Study</t>
  </si>
  <si>
    <t>Lumpsum</t>
  </si>
  <si>
    <t xml:space="preserve">Project Management Trainer </t>
  </si>
  <si>
    <t xml:space="preserve">Warehouse Rent </t>
  </si>
  <si>
    <t>Month</t>
  </si>
  <si>
    <t>(e.g. Training: venue and catering)</t>
  </si>
  <si>
    <t xml:space="preserve">Training </t>
  </si>
  <si>
    <t xml:space="preserve">Communication </t>
  </si>
  <si>
    <t xml:space="preserve">Brochures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</si>
</sst>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_(* #,##0_);_(* \(#,##0\);_(* &quot;-&quot;??_);_(@_)"/>
  </numFmts>
  <fonts count="86">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
      <b/>
      <sz val="11"/>
      <color rgb="FF000000"/>
      <name val="Arial Nova Light"/>
    </font>
    <font>
      <sz val="11"/>
      <color rgb="FF000000"/>
      <name val="Arial Nova Light"/>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dotted">
        <color indexed="64"/>
      </left>
      <right style="medium">
        <color indexed="64"/>
      </right>
      <top/>
      <bottom style="dotted">
        <color indexed="64"/>
      </bottom>
      <diagonal/>
    </border>
    <border>
      <left style="dotted">
        <color indexed="64"/>
      </left>
      <right style="medium">
        <color indexed="64"/>
      </right>
      <top style="medium">
        <color indexed="64"/>
      </top>
      <bottom style="dotted">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443">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xf numFmtId="43" fontId="1" fillId="0" borderId="0" applyFont="0" applyFill="0" applyBorder="0" applyAlignment="0" applyProtection="0"/>
  </cellStyleXfs>
  <cellXfs count="193">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44" fontId="70" fillId="48" borderId="33" xfId="1" applyFont="1" applyFill="1" applyBorder="1" applyAlignment="1"/>
    <xf numFmtId="44" fontId="70" fillId="48" borderId="35" xfId="1" applyFont="1" applyFill="1" applyBorder="1" applyAlignment="1"/>
    <xf numFmtId="44" fontId="71" fillId="0" borderId="46" xfId="1" applyFont="1" applyBorder="1" applyAlignment="1">
      <alignment vertical="top"/>
    </xf>
    <xf numFmtId="44" fontId="71" fillId="0" borderId="41" xfId="1" applyFont="1" applyBorder="1"/>
    <xf numFmtId="44" fontId="71" fillId="0" borderId="43" xfId="1" applyFont="1" applyBorder="1"/>
    <xf numFmtId="44" fontId="71" fillId="0" borderId="49" xfId="1" applyFont="1" applyBorder="1" applyAlignment="1">
      <alignment horizontal="center"/>
    </xf>
    <xf numFmtId="44" fontId="71" fillId="0" borderId="48"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44" fontId="73" fillId="0" borderId="0" xfId="0" applyNumberFormat="1" applyFont="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0" xfId="1" applyFont="1" applyBorder="1" applyAlignment="1">
      <alignment horizontal="center"/>
    </xf>
    <xf numFmtId="44" fontId="71" fillId="0" borderId="51" xfId="1" applyFont="1" applyBorder="1" applyAlignment="1">
      <alignment horizontal="center"/>
    </xf>
    <xf numFmtId="0" fontId="77" fillId="0" borderId="0" xfId="0" applyFont="1" applyAlignment="1">
      <alignment horizontal="left" vertical="top"/>
    </xf>
    <xf numFmtId="44" fontId="71" fillId="50" borderId="0" xfId="1" applyFont="1" applyFill="1" applyBorder="1" applyAlignment="1">
      <alignment vertical="top"/>
    </xf>
    <xf numFmtId="44" fontId="71" fillId="50" borderId="0" xfId="1" applyFont="1" applyFill="1" applyBorder="1" applyAlignment="1">
      <alignment horizontal="center"/>
    </xf>
    <xf numFmtId="44" fontId="71" fillId="49" borderId="0" xfId="1" applyFont="1" applyFill="1" applyBorder="1" applyAlignment="1">
      <alignment vertical="top"/>
    </xf>
    <xf numFmtId="44" fontId="71" fillId="49" borderId="0" xfId="1" applyFont="1" applyFill="1" applyBorder="1" applyAlignment="1">
      <alignment horizontal="center"/>
    </xf>
    <xf numFmtId="44" fontId="71" fillId="50" borderId="62" xfId="1" applyFont="1" applyFill="1" applyBorder="1" applyAlignment="1">
      <alignment vertical="top"/>
    </xf>
    <xf numFmtId="44" fontId="71" fillId="50" borderId="62" xfId="1" applyFont="1" applyFill="1" applyBorder="1" applyAlignment="1">
      <alignment horizontal="center"/>
    </xf>
    <xf numFmtId="0" fontId="71" fillId="0" borderId="63" xfId="0" applyFont="1" applyBorder="1" applyAlignment="1">
      <alignment horizontal="center"/>
    </xf>
    <xf numFmtId="44" fontId="71" fillId="49" borderId="62" xfId="1" applyFont="1" applyFill="1" applyBorder="1" applyAlignment="1">
      <alignment vertical="top"/>
    </xf>
    <xf numFmtId="44" fontId="71" fillId="49" borderId="62" xfId="1" applyFont="1" applyFill="1" applyBorder="1" applyAlignment="1">
      <alignment horizontal="center"/>
    </xf>
    <xf numFmtId="0" fontId="78" fillId="0" borderId="0" xfId="0" applyFont="1" applyAlignment="1">
      <alignment horizontal="left" wrapText="1" indent="4"/>
    </xf>
    <xf numFmtId="44" fontId="71" fillId="0" borderId="65" xfId="1" applyFont="1" applyBorder="1"/>
    <xf numFmtId="44" fontId="70" fillId="24" borderId="61"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1" fillId="0" borderId="0" xfId="0" applyFont="1" applyAlignment="1">
      <alignment wrapText="1"/>
    </xf>
    <xf numFmtId="0" fontId="81" fillId="0" borderId="0" xfId="0" applyFont="1" applyAlignment="1">
      <alignment horizontal="left" wrapText="1"/>
    </xf>
    <xf numFmtId="44" fontId="71" fillId="0" borderId="66" xfId="1" applyFont="1" applyBorder="1"/>
    <xf numFmtId="44" fontId="70" fillId="24" borderId="60" xfId="1" applyFont="1" applyFill="1" applyBorder="1" applyAlignment="1">
      <alignment horizontal="center" vertical="center" wrapText="1"/>
    </xf>
    <xf numFmtId="44" fontId="70" fillId="24" borderId="69" xfId="1" applyFont="1" applyFill="1" applyBorder="1" applyAlignment="1">
      <alignment horizontal="center" vertical="center" wrapText="1"/>
    </xf>
    <xf numFmtId="44" fontId="71" fillId="50" borderId="70" xfId="1" applyFont="1" applyFill="1" applyBorder="1"/>
    <xf numFmtId="44" fontId="71" fillId="49" borderId="71" xfId="1" applyFont="1" applyFill="1" applyBorder="1"/>
    <xf numFmtId="44" fontId="71" fillId="50" borderId="36" xfId="1" applyFont="1" applyFill="1" applyBorder="1"/>
    <xf numFmtId="44" fontId="71" fillId="49" borderId="37" xfId="1" applyFont="1" applyFill="1" applyBorder="1"/>
    <xf numFmtId="44" fontId="70" fillId="48" borderId="34" xfId="1" applyFont="1" applyFill="1" applyBorder="1" applyAlignment="1"/>
    <xf numFmtId="0" fontId="78" fillId="0" borderId="0" xfId="0" applyFont="1" applyAlignment="1">
      <alignment horizontal="left" wrapText="1"/>
    </xf>
    <xf numFmtId="44" fontId="75" fillId="51" borderId="33" xfId="1" applyFont="1" applyFill="1" applyBorder="1" applyAlignment="1">
      <alignment horizontal="center"/>
    </xf>
    <xf numFmtId="44" fontId="70" fillId="51" borderId="33" xfId="1" applyFont="1" applyFill="1" applyBorder="1" applyAlignment="1">
      <alignment horizontal="center"/>
    </xf>
    <xf numFmtId="44" fontId="75" fillId="51" borderId="35" xfId="1" applyFont="1" applyFill="1" applyBorder="1"/>
    <xf numFmtId="44" fontId="75" fillId="51" borderId="33" xfId="1" applyFont="1" applyFill="1" applyBorder="1"/>
    <xf numFmtId="44" fontId="75" fillId="51" borderId="30" xfId="1" applyFont="1" applyFill="1" applyBorder="1"/>
    <xf numFmtId="44" fontId="70" fillId="24" borderId="47" xfId="1" applyFont="1" applyFill="1" applyBorder="1" applyAlignment="1">
      <alignment horizontal="center"/>
    </xf>
    <xf numFmtId="44" fontId="70" fillId="24" borderId="32" xfId="1" applyFont="1" applyFill="1" applyBorder="1" applyAlignment="1">
      <alignment horizontal="center"/>
    </xf>
    <xf numFmtId="44" fontId="70" fillId="24" borderId="42" xfId="1" applyFont="1" applyFill="1" applyBorder="1" applyAlignment="1">
      <alignment horizontal="center"/>
    </xf>
    <xf numFmtId="44" fontId="70" fillId="24" borderId="55" xfId="1" applyFont="1" applyFill="1" applyBorder="1" applyAlignment="1">
      <alignment horizontal="center"/>
    </xf>
    <xf numFmtId="44" fontId="70" fillId="24" borderId="44" xfId="1" applyFont="1" applyFill="1" applyBorder="1" applyAlignment="1">
      <alignment horizontal="center"/>
    </xf>
    <xf numFmtId="44" fontId="70" fillId="24" borderId="59" xfId="1" applyFont="1" applyFill="1" applyBorder="1" applyAlignment="1">
      <alignment horizontal="center"/>
    </xf>
    <xf numFmtId="44" fontId="70" fillId="24" borderId="61" xfId="1" applyFont="1" applyFill="1" applyBorder="1" applyAlignment="1">
      <alignment horizontal="center"/>
    </xf>
    <xf numFmtId="0" fontId="70" fillId="52" borderId="27" xfId="0" applyFont="1" applyFill="1" applyBorder="1" applyAlignment="1">
      <alignment horizontal="center" vertical="center"/>
    </xf>
    <xf numFmtId="44" fontId="70" fillId="24" borderId="38" xfId="1" applyFont="1" applyFill="1" applyBorder="1" applyAlignment="1">
      <alignment horizontal="center"/>
    </xf>
    <xf numFmtId="44" fontId="70" fillId="24" borderId="39" xfId="1" applyFont="1" applyFill="1" applyBorder="1" applyAlignment="1">
      <alignment horizontal="center"/>
    </xf>
    <xf numFmtId="44" fontId="70" fillId="24" borderId="57" xfId="1" applyFont="1" applyFill="1" applyBorder="1" applyAlignment="1">
      <alignment horizontal="center"/>
    </xf>
    <xf numFmtId="0" fontId="70" fillId="52" borderId="33" xfId="0" applyFont="1" applyFill="1" applyBorder="1"/>
    <xf numFmtId="0" fontId="70" fillId="52" borderId="33" xfId="0" applyFont="1" applyFill="1" applyBorder="1" applyAlignment="1">
      <alignment horizontal="center"/>
    </xf>
    <xf numFmtId="44" fontId="70" fillId="52" borderId="33" xfId="0" applyNumberFormat="1" applyFont="1" applyFill="1" applyBorder="1" applyAlignment="1">
      <alignment horizontal="center"/>
    </xf>
    <xf numFmtId="44" fontId="70" fillId="52" borderId="35" xfId="0" applyNumberFormat="1" applyFont="1" applyFill="1" applyBorder="1" applyAlignment="1">
      <alignment horizontal="center"/>
    </xf>
    <xf numFmtId="44" fontId="70" fillId="52" borderId="30" xfId="0" applyNumberFormat="1" applyFont="1" applyFill="1" applyBorder="1" applyAlignment="1">
      <alignment horizontal="center"/>
    </xf>
    <xf numFmtId="0" fontId="70" fillId="52" borderId="34" xfId="0" applyFont="1" applyFill="1" applyBorder="1" applyAlignment="1">
      <alignment horizontal="left" vertical="center" wrapText="1"/>
    </xf>
    <xf numFmtId="0" fontId="70" fillId="0" borderId="0" xfId="0" applyFont="1" applyAlignment="1">
      <alignment vertical="top"/>
    </xf>
    <xf numFmtId="0" fontId="70" fillId="52" borderId="34" xfId="0" applyFont="1" applyFill="1" applyBorder="1" applyAlignment="1">
      <alignment horizontal="left" vertical="top"/>
    </xf>
    <xf numFmtId="0" fontId="70" fillId="24" borderId="56" xfId="0" applyFont="1" applyFill="1" applyBorder="1" applyAlignment="1">
      <alignment vertical="top"/>
    </xf>
    <xf numFmtId="0" fontId="71" fillId="0" borderId="49" xfId="0" applyFont="1" applyBorder="1" applyAlignment="1">
      <alignment horizontal="right" vertical="top"/>
    </xf>
    <xf numFmtId="0" fontId="71" fillId="0" borderId="72" xfId="0" applyFont="1" applyBorder="1" applyAlignment="1">
      <alignment horizontal="right" vertical="top"/>
    </xf>
    <xf numFmtId="0" fontId="70" fillId="51" borderId="27" xfId="0" applyFont="1" applyFill="1" applyBorder="1" applyAlignment="1">
      <alignment vertical="top"/>
    </xf>
    <xf numFmtId="0" fontId="70" fillId="24" borderId="52" xfId="0" applyFont="1" applyFill="1" applyBorder="1" applyAlignment="1">
      <alignment vertical="top"/>
    </xf>
    <xf numFmtId="0" fontId="70" fillId="51" borderId="34" xfId="0" applyFont="1" applyFill="1" applyBorder="1" applyAlignment="1">
      <alignment vertical="top"/>
    </xf>
    <xf numFmtId="0" fontId="71" fillId="0" borderId="0" xfId="0" applyFont="1" applyAlignment="1">
      <alignment vertical="top"/>
    </xf>
    <xf numFmtId="0" fontId="70" fillId="52" borderId="34" xfId="0" applyFont="1" applyFill="1" applyBorder="1" applyAlignment="1">
      <alignment vertical="top"/>
    </xf>
    <xf numFmtId="0" fontId="70" fillId="0" borderId="0" xfId="0" applyFont="1" applyAlignment="1">
      <alignment horizontal="left" wrapText="1"/>
    </xf>
    <xf numFmtId="0" fontId="70" fillId="24" borderId="56" xfId="0" applyFont="1" applyFill="1" applyBorder="1" applyAlignment="1">
      <alignment horizontal="left" wrapText="1"/>
    </xf>
    <xf numFmtId="0" fontId="71" fillId="0" borderId="49" xfId="0" applyFont="1" applyBorder="1" applyAlignment="1">
      <alignment horizontal="left" wrapText="1"/>
    </xf>
    <xf numFmtId="0" fontId="71" fillId="0" borderId="72" xfId="0" applyFont="1" applyBorder="1" applyAlignment="1">
      <alignment horizontal="left" wrapText="1"/>
    </xf>
    <xf numFmtId="0" fontId="70" fillId="51" borderId="27" xfId="0" applyFont="1" applyFill="1" applyBorder="1" applyAlignment="1">
      <alignment horizontal="left" wrapText="1"/>
    </xf>
    <xf numFmtId="0" fontId="70" fillId="24" borderId="52" xfId="0" applyFont="1" applyFill="1" applyBorder="1" applyAlignment="1">
      <alignment horizontal="left" wrapText="1"/>
    </xf>
    <xf numFmtId="0" fontId="70" fillId="51" borderId="34" xfId="0" applyFont="1" applyFill="1" applyBorder="1" applyAlignment="1">
      <alignment horizontal="left" wrapText="1"/>
    </xf>
    <xf numFmtId="0" fontId="71" fillId="0" borderId="0" xfId="0" applyFont="1" applyAlignment="1">
      <alignment horizontal="left" wrapText="1"/>
    </xf>
    <xf numFmtId="0" fontId="70" fillId="52" borderId="34" xfId="0" applyFont="1" applyFill="1" applyBorder="1" applyAlignment="1">
      <alignment horizontal="left" wrapText="1"/>
    </xf>
    <xf numFmtId="194" fontId="71" fillId="0" borderId="0" xfId="4442" applyNumberFormat="1" applyFont="1" applyAlignment="1">
      <alignment horizontal="center"/>
    </xf>
    <xf numFmtId="0" fontId="71" fillId="0" borderId="73" xfId="0" applyFont="1" applyBorder="1" applyAlignment="1">
      <alignment horizontal="right" vertical="top"/>
    </xf>
    <xf numFmtId="0" fontId="71" fillId="0" borderId="73" xfId="0" applyFont="1" applyBorder="1" applyAlignment="1">
      <alignment horizontal="left" wrapText="1"/>
    </xf>
    <xf numFmtId="44" fontId="71" fillId="0" borderId="0" xfId="1" applyFont="1" applyFill="1" applyBorder="1"/>
    <xf numFmtId="44" fontId="71" fillId="50" borderId="64" xfId="1" applyFont="1" applyFill="1" applyBorder="1"/>
    <xf numFmtId="44" fontId="71" fillId="49" borderId="74" xfId="1" applyFont="1" applyFill="1" applyBorder="1"/>
    <xf numFmtId="0" fontId="70" fillId="0" borderId="0" xfId="0" applyFont="1" applyAlignment="1">
      <alignment horizontal="left"/>
    </xf>
    <xf numFmtId="0" fontId="72" fillId="0" borderId="0" xfId="0" applyFont="1" applyAlignment="1">
      <alignment horizontal="left"/>
    </xf>
    <xf numFmtId="0" fontId="71" fillId="0" borderId="67" xfId="0" applyFont="1" applyBorder="1" applyAlignment="1">
      <alignment horizontal="left"/>
    </xf>
    <xf numFmtId="0" fontId="71" fillId="0" borderId="64" xfId="0" applyFont="1" applyBorder="1" applyAlignment="1">
      <alignment horizontal="left"/>
    </xf>
    <xf numFmtId="0" fontId="71" fillId="0" borderId="68" xfId="0" applyFont="1" applyBorder="1" applyAlignment="1">
      <alignment horizontal="left"/>
    </xf>
    <xf numFmtId="0" fontId="70" fillId="48" borderId="34" xfId="0" applyFont="1" applyFill="1" applyBorder="1" applyAlignment="1">
      <alignment horizontal="left"/>
    </xf>
    <xf numFmtId="0" fontId="73" fillId="0" borderId="0" xfId="0" applyFont="1" applyAlignment="1">
      <alignment horizontal="left"/>
    </xf>
    <xf numFmtId="0" fontId="71" fillId="0" borderId="0" xfId="0" applyFont="1" applyAlignment="1">
      <alignment horizontal="left"/>
    </xf>
    <xf numFmtId="2" fontId="71" fillId="0" borderId="75" xfId="1" applyNumberFormat="1" applyFont="1" applyBorder="1"/>
    <xf numFmtId="2" fontId="71" fillId="0" borderId="37" xfId="1" applyNumberFormat="1" applyFont="1" applyBorder="1"/>
    <xf numFmtId="44" fontId="70" fillId="24" borderId="53" xfId="1" applyFont="1" applyFill="1" applyBorder="1" applyAlignment="1">
      <alignment horizontal="center"/>
    </xf>
    <xf numFmtId="44" fontId="71" fillId="0" borderId="77" xfId="1" applyFont="1" applyBorder="1" applyAlignment="1">
      <alignment horizontal="center"/>
    </xf>
    <xf numFmtId="44" fontId="71" fillId="0" borderId="78" xfId="1" applyFont="1" applyBorder="1" applyAlignment="1">
      <alignment horizontal="center"/>
    </xf>
    <xf numFmtId="2" fontId="71" fillId="0" borderId="48" xfId="1" applyNumberFormat="1" applyFont="1" applyBorder="1" applyAlignment="1">
      <alignment horizontal="center"/>
    </xf>
    <xf numFmtId="43" fontId="71" fillId="0" borderId="48" xfId="4442" applyFont="1" applyBorder="1" applyAlignment="1">
      <alignment horizontal="center"/>
    </xf>
    <xf numFmtId="194" fontId="71" fillId="0" borderId="40" xfId="4442" applyNumberFormat="1" applyFont="1" applyBorder="1"/>
    <xf numFmtId="194" fontId="71" fillId="0" borderId="40" xfId="4442" applyNumberFormat="1" applyFont="1" applyFill="1" applyBorder="1"/>
    <xf numFmtId="44" fontId="71" fillId="0" borderId="0" xfId="1" applyFont="1" applyAlignment="1">
      <alignment horizontal="center"/>
    </xf>
    <xf numFmtId="44" fontId="71" fillId="0" borderId="31" xfId="1" applyFont="1" applyBorder="1"/>
    <xf numFmtId="44" fontId="71" fillId="0" borderId="31" xfId="1" applyFont="1" applyFill="1" applyBorder="1"/>
    <xf numFmtId="44" fontId="70" fillId="24" borderId="76" xfId="1" applyFont="1" applyFill="1" applyBorder="1" applyAlignment="1">
      <alignment horizontal="center"/>
    </xf>
    <xf numFmtId="44" fontId="70" fillId="52" borderId="33" xfId="1" applyFont="1" applyFill="1" applyBorder="1" applyAlignment="1">
      <alignment horizontal="center"/>
    </xf>
    <xf numFmtId="43" fontId="71" fillId="0" borderId="0" xfId="4442" applyFont="1" applyAlignment="1">
      <alignment horizontal="center"/>
    </xf>
    <xf numFmtId="43" fontId="70" fillId="24" borderId="59" xfId="4442" applyFont="1" applyFill="1" applyBorder="1" applyAlignment="1">
      <alignment horizontal="center"/>
    </xf>
    <xf numFmtId="43" fontId="75" fillId="51" borderId="34" xfId="4442" applyFont="1" applyFill="1" applyBorder="1"/>
    <xf numFmtId="43" fontId="70" fillId="24" borderId="58" xfId="4442" applyFont="1" applyFill="1" applyBorder="1" applyAlignment="1">
      <alignment horizontal="center"/>
    </xf>
    <xf numFmtId="43" fontId="70" fillId="52" borderId="34" xfId="4442" applyFont="1" applyFill="1" applyBorder="1" applyAlignment="1">
      <alignment horizontal="center"/>
    </xf>
    <xf numFmtId="194" fontId="70" fillId="24" borderId="59" xfId="4442" applyNumberFormat="1" applyFont="1" applyFill="1" applyBorder="1" applyAlignment="1">
      <alignment horizontal="center"/>
    </xf>
    <xf numFmtId="194" fontId="71" fillId="50" borderId="11" xfId="4442" applyNumberFormat="1" applyFont="1" applyFill="1" applyBorder="1" applyAlignment="1">
      <alignment vertical="top"/>
    </xf>
    <xf numFmtId="194" fontId="75" fillId="51" borderId="34" xfId="4442" applyNumberFormat="1" applyFont="1" applyFill="1" applyBorder="1"/>
    <xf numFmtId="194" fontId="70" fillId="24" borderId="58" xfId="4442" applyNumberFormat="1" applyFont="1" applyFill="1" applyBorder="1" applyAlignment="1">
      <alignment horizontal="center"/>
    </xf>
    <xf numFmtId="194" fontId="71" fillId="50" borderId="11" xfId="4442" applyNumberFormat="1" applyFont="1" applyFill="1" applyBorder="1" applyAlignment="1">
      <alignment horizontal="center"/>
    </xf>
    <xf numFmtId="194" fontId="70" fillId="52" borderId="34" xfId="4442" applyNumberFormat="1" applyFont="1" applyFill="1" applyBorder="1" applyAlignment="1">
      <alignment horizontal="center"/>
    </xf>
    <xf numFmtId="43" fontId="70" fillId="52" borderId="33" xfId="4442" applyFont="1" applyFill="1" applyBorder="1" applyAlignment="1">
      <alignment horizontal="center"/>
    </xf>
    <xf numFmtId="43" fontId="71" fillId="49" borderId="11" xfId="4442" applyFont="1" applyFill="1" applyBorder="1" applyAlignment="1">
      <alignment vertical="top"/>
    </xf>
    <xf numFmtId="43" fontId="71" fillId="49" borderId="11" xfId="4442" applyFont="1" applyFill="1" applyBorder="1" applyAlignment="1">
      <alignment horizontal="center"/>
    </xf>
    <xf numFmtId="43" fontId="70" fillId="24" borderId="32" xfId="4442" applyFont="1" applyFill="1" applyBorder="1" applyAlignment="1">
      <alignment horizontal="center"/>
    </xf>
    <xf numFmtId="43" fontId="71" fillId="0" borderId="31" xfId="4442" applyFont="1" applyBorder="1"/>
    <xf numFmtId="43" fontId="71" fillId="0" borderId="0" xfId="4442" applyFont="1" applyAlignment="1">
      <alignment horizontal="center" vertical="center"/>
    </xf>
    <xf numFmtId="43" fontId="70" fillId="24" borderId="32" xfId="4442" applyFont="1" applyFill="1" applyBorder="1" applyAlignment="1">
      <alignment horizontal="center" vertical="center"/>
    </xf>
    <xf numFmtId="43" fontId="71" fillId="0" borderId="31" xfId="4442" applyFont="1" applyBorder="1" applyAlignment="1">
      <alignment vertical="center"/>
    </xf>
    <xf numFmtId="43" fontId="71" fillId="0" borderId="31" xfId="4442" applyFont="1" applyFill="1" applyBorder="1" applyAlignment="1">
      <alignment vertical="center"/>
    </xf>
    <xf numFmtId="43" fontId="71" fillId="0" borderId="0" xfId="4442" applyFont="1" applyFill="1" applyBorder="1" applyAlignment="1">
      <alignment vertical="center"/>
    </xf>
    <xf numFmtId="43" fontId="70" fillId="24" borderId="54" xfId="4442" applyFont="1" applyFill="1" applyBorder="1" applyAlignment="1">
      <alignment horizontal="center" vertical="center"/>
    </xf>
    <xf numFmtId="43" fontId="71" fillId="0" borderId="48" xfId="4442" applyFont="1" applyBorder="1" applyAlignment="1">
      <alignment horizontal="center" vertical="center"/>
    </xf>
    <xf numFmtId="43" fontId="71" fillId="0" borderId="77" xfId="4442" applyFont="1" applyBorder="1" applyAlignment="1">
      <alignment horizontal="center" vertical="center"/>
    </xf>
    <xf numFmtId="43" fontId="71" fillId="0" borderId="0" xfId="4442" applyFont="1" applyAlignment="1">
      <alignment vertical="center"/>
    </xf>
    <xf numFmtId="43" fontId="70" fillId="52" borderId="33" xfId="4442" applyFont="1" applyFill="1" applyBorder="1" applyAlignment="1">
      <alignment vertical="center"/>
    </xf>
    <xf numFmtId="43" fontId="70" fillId="51" borderId="33" xfId="4442" applyFont="1" applyFill="1" applyBorder="1" applyAlignment="1">
      <alignment horizontal="center"/>
    </xf>
    <xf numFmtId="43" fontId="71" fillId="0" borderId="31" xfId="4442" applyFont="1" applyBorder="1" applyAlignment="1">
      <alignment horizontal="center"/>
    </xf>
    <xf numFmtId="2" fontId="71" fillId="0" borderId="74" xfId="1" applyNumberFormat="1" applyFont="1" applyBorder="1"/>
    <xf numFmtId="44" fontId="71" fillId="0" borderId="79" xfId="1" applyFont="1" applyBorder="1"/>
    <xf numFmtId="0" fontId="76" fillId="0" borderId="0" xfId="0" applyFont="1" applyAlignment="1">
      <alignment horizontal="left" vertical="center"/>
    </xf>
    <xf numFmtId="0" fontId="79" fillId="0" borderId="0" xfId="0" applyFont="1" applyAlignment="1">
      <alignment vertical="center"/>
    </xf>
    <xf numFmtId="0" fontId="77" fillId="0" borderId="0" xfId="0" applyFont="1" applyAlignment="1">
      <alignment horizontal="left" vertical="center"/>
    </xf>
    <xf numFmtId="0" fontId="80" fillId="0" borderId="0" xfId="0" applyFont="1" applyAlignment="1">
      <alignment vertical="center"/>
    </xf>
    <xf numFmtId="0" fontId="77" fillId="0" borderId="0" xfId="0" applyFont="1" applyAlignment="1">
      <alignment vertical="top"/>
    </xf>
    <xf numFmtId="0" fontId="77" fillId="0" borderId="0" xfId="0" applyFont="1" applyAlignment="1">
      <alignment vertical="center"/>
    </xf>
    <xf numFmtId="0" fontId="80" fillId="0" borderId="80" xfId="0" applyFont="1" applyBorder="1" applyAlignment="1">
      <alignment vertical="center"/>
    </xf>
    <xf numFmtId="0" fontId="81" fillId="0" borderId="81" xfId="0" applyFont="1" applyBorder="1" applyAlignment="1">
      <alignment vertical="center" wrapText="1"/>
    </xf>
    <xf numFmtId="0" fontId="82" fillId="0" borderId="80" xfId="0" applyFont="1" applyBorder="1" applyAlignment="1">
      <alignment horizontal="left" vertical="center"/>
    </xf>
    <xf numFmtId="0" fontId="81" fillId="0" borderId="81" xfId="0" applyFont="1" applyBorder="1" applyAlignment="1">
      <alignment horizontal="left" vertical="center" wrapText="1"/>
    </xf>
    <xf numFmtId="0" fontId="81" fillId="0" borderId="80" xfId="0" applyFont="1" applyBorder="1" applyAlignment="1">
      <alignment vertical="center"/>
    </xf>
    <xf numFmtId="0" fontId="85" fillId="0" borderId="81" xfId="0" applyFont="1" applyBorder="1" applyAlignment="1">
      <alignment horizontal="left" vertical="center" wrapText="1"/>
    </xf>
    <xf numFmtId="0" fontId="83" fillId="0" borderId="81" xfId="0" applyFont="1" applyBorder="1" applyAlignment="1">
      <alignment horizontal="left" vertical="center" wrapText="1"/>
    </xf>
    <xf numFmtId="0" fontId="80" fillId="0" borderId="82" xfId="0" applyFont="1" applyBorder="1" applyAlignment="1">
      <alignment vertical="center"/>
    </xf>
    <xf numFmtId="0" fontId="81" fillId="0" borderId="83" xfId="0" applyFont="1" applyBorder="1" applyAlignment="1">
      <alignment vertical="center" wrapText="1"/>
    </xf>
    <xf numFmtId="0" fontId="80" fillId="0" borderId="84" xfId="0" applyFont="1" applyBorder="1" applyAlignment="1">
      <alignment horizontal="center" vertical="center"/>
    </xf>
    <xf numFmtId="0" fontId="80" fillId="0" borderId="85" xfId="0" applyFont="1" applyBorder="1" applyAlignment="1">
      <alignment vertical="center" wrapText="1"/>
    </xf>
    <xf numFmtId="0" fontId="80" fillId="0" borderId="85" xfId="0" applyFont="1" applyBorder="1" applyAlignment="1">
      <alignment horizontal="center" vertical="center"/>
    </xf>
    <xf numFmtId="0" fontId="82" fillId="0" borderId="80" xfId="0" applyFont="1" applyBorder="1" applyAlignment="1">
      <alignment vertical="top"/>
    </xf>
    <xf numFmtId="0" fontId="83" fillId="0" borderId="81" xfId="0" applyFont="1" applyBorder="1" applyAlignment="1">
      <alignment horizontal="left" vertical="top" wrapText="1"/>
    </xf>
    <xf numFmtId="0" fontId="82" fillId="0" borderId="80" xfId="0" applyFont="1" applyBorder="1" applyAlignment="1">
      <alignment vertical="center"/>
    </xf>
    <xf numFmtId="0" fontId="85" fillId="0" borderId="81" xfId="0" applyFont="1" applyBorder="1" applyAlignment="1">
      <alignment horizontal="left" vertical="top" wrapText="1"/>
    </xf>
    <xf numFmtId="0" fontId="82" fillId="0" borderId="82" xfId="0" applyFont="1" applyBorder="1" applyAlignment="1">
      <alignment vertical="center"/>
    </xf>
    <xf numFmtId="0" fontId="83" fillId="0" borderId="83" xfId="0" applyFont="1" applyBorder="1" applyAlignment="1">
      <alignment horizontal="left" vertical="top" wrapText="1"/>
    </xf>
    <xf numFmtId="194" fontId="71" fillId="49" borderId="11" xfId="4442" applyNumberFormat="1" applyFont="1" applyFill="1" applyBorder="1" applyAlignment="1">
      <alignment vertical="top"/>
    </xf>
    <xf numFmtId="1" fontId="71" fillId="0" borderId="0" xfId="4442" applyNumberFormat="1" applyFont="1" applyAlignment="1">
      <alignment horizontal="center"/>
    </xf>
    <xf numFmtId="1" fontId="70" fillId="24" borderId="59" xfId="4442" applyNumberFormat="1" applyFont="1" applyFill="1" applyBorder="1" applyAlignment="1">
      <alignment horizontal="center"/>
    </xf>
    <xf numFmtId="1" fontId="71" fillId="50" borderId="0" xfId="4442" applyNumberFormat="1" applyFont="1" applyFill="1" applyBorder="1" applyAlignment="1">
      <alignment horizontal="center" vertical="center"/>
    </xf>
    <xf numFmtId="1" fontId="75" fillId="51" borderId="33" xfId="4442" applyNumberFormat="1" applyFont="1" applyFill="1" applyBorder="1" applyAlignment="1">
      <alignment horizontal="center" vertical="center"/>
    </xf>
    <xf numFmtId="1" fontId="70" fillId="24" borderId="59" xfId="4442" applyNumberFormat="1" applyFont="1" applyFill="1" applyBorder="1" applyAlignment="1">
      <alignment horizontal="center" vertical="center"/>
    </xf>
    <xf numFmtId="1" fontId="75" fillId="51" borderId="33" xfId="4442" applyNumberFormat="1" applyFont="1" applyFill="1" applyBorder="1"/>
    <xf numFmtId="1" fontId="70" fillId="52" borderId="33" xfId="4442" applyNumberFormat="1" applyFont="1" applyFill="1" applyBorder="1" applyAlignment="1">
      <alignment horizontal="center"/>
    </xf>
    <xf numFmtId="1" fontId="71" fillId="0" borderId="0" xfId="4442" applyNumberFormat="1" applyFont="1" applyAlignment="1">
      <alignment horizontal="center" vertical="center"/>
    </xf>
    <xf numFmtId="1" fontId="71" fillId="49" borderId="0" xfId="4442" applyNumberFormat="1" applyFont="1" applyFill="1" applyBorder="1" applyAlignment="1">
      <alignment vertical="center"/>
    </xf>
    <xf numFmtId="1" fontId="75" fillId="51" borderId="33" xfId="4442" applyNumberFormat="1" applyFont="1" applyFill="1" applyBorder="1" applyAlignment="1">
      <alignment vertical="center"/>
    </xf>
    <xf numFmtId="1" fontId="71" fillId="49" borderId="0" xfId="4442" applyNumberFormat="1" applyFont="1" applyFill="1" applyBorder="1" applyAlignment="1">
      <alignment horizontal="center" vertical="center"/>
    </xf>
    <xf numFmtId="1" fontId="70" fillId="52" borderId="33" xfId="4442" applyNumberFormat="1" applyFont="1" applyFill="1" applyBorder="1" applyAlignment="1">
      <alignment horizontal="center" vertical="center"/>
    </xf>
    <xf numFmtId="44" fontId="70" fillId="52" borderId="33" xfId="1" applyFont="1" applyFill="1" applyBorder="1" applyAlignment="1">
      <alignment horizontal="center" vertical="center" wrapText="1"/>
    </xf>
    <xf numFmtId="0" fontId="70" fillId="52" borderId="34" xfId="0" applyFont="1" applyFill="1" applyBorder="1" applyAlignment="1">
      <alignment horizontal="center" vertical="center" wrapText="1"/>
    </xf>
    <xf numFmtId="0" fontId="70" fillId="52" borderId="33" xfId="0" applyFont="1" applyFill="1" applyBorder="1" applyAlignment="1">
      <alignment horizontal="center" vertical="center" wrapText="1"/>
    </xf>
    <xf numFmtId="0" fontId="70" fillId="52" borderId="35" xfId="0" applyFont="1" applyFill="1" applyBorder="1" applyAlignment="1">
      <alignment horizontal="center" vertical="center" wrapText="1"/>
    </xf>
    <xf numFmtId="44" fontId="70" fillId="51" borderId="33" xfId="1" applyFont="1" applyFill="1" applyBorder="1" applyAlignment="1">
      <alignment horizontal="center"/>
    </xf>
    <xf numFmtId="44" fontId="70" fillId="52" borderId="34" xfId="1" applyFont="1" applyFill="1" applyBorder="1" applyAlignment="1">
      <alignment horizontal="center" vertical="center" wrapText="1"/>
    </xf>
    <xf numFmtId="44" fontId="70" fillId="52" borderId="35" xfId="1" applyFont="1" applyFill="1" applyBorder="1" applyAlignment="1">
      <alignment horizontal="center" vertical="center" wrapText="1"/>
    </xf>
    <xf numFmtId="44" fontId="70" fillId="51" borderId="34" xfId="1" applyFont="1" applyFill="1" applyBorder="1" applyAlignment="1">
      <alignment horizontal="center"/>
    </xf>
  </cellXfs>
  <cellStyles count="4443">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xfId="4442" builtinId="3"/>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5685-B801-46EA-844B-D041CBEB180F}">
  <dimension ref="B2:F13"/>
  <sheetViews>
    <sheetView topLeftCell="A5" workbookViewId="0">
      <selection activeCell="F8" sqref="F8"/>
    </sheetView>
  </sheetViews>
  <sheetFormatPr defaultColWidth="9.140625" defaultRowHeight="12.75"/>
  <cols>
    <col min="1" max="1" width="3.5703125" style="23" customWidth="1"/>
    <col min="2" max="2" width="2.42578125" style="148" bestFit="1" customWidth="1"/>
    <col min="3" max="3" width="72.140625" style="36" customWidth="1"/>
    <col min="4" max="4" width="9.140625" style="23"/>
    <col min="5" max="5" width="25.42578125" style="152" customWidth="1"/>
    <col min="6" max="6" width="80.85546875" style="150" customWidth="1"/>
    <col min="7" max="16384" width="9.140625" style="23"/>
  </cols>
  <sheetData>
    <row r="2" spans="2:6" ht="48.6" customHeight="1">
      <c r="B2" s="163"/>
      <c r="C2" s="164" t="s">
        <v>0</v>
      </c>
      <c r="D2" s="151"/>
      <c r="E2" s="163" t="s">
        <v>1</v>
      </c>
      <c r="F2" s="165"/>
    </row>
    <row r="3" spans="2:6" ht="17.45" customHeight="1">
      <c r="B3" s="154">
        <v>1</v>
      </c>
      <c r="C3" s="157" t="s">
        <v>2</v>
      </c>
      <c r="D3" s="38"/>
      <c r="E3" s="166" t="s">
        <v>3</v>
      </c>
      <c r="F3" s="167" t="s">
        <v>4</v>
      </c>
    </row>
    <row r="4" spans="2:6" ht="61.5" customHeight="1">
      <c r="B4" s="154">
        <v>2</v>
      </c>
      <c r="C4" s="155" t="s">
        <v>5</v>
      </c>
      <c r="D4" s="38"/>
      <c r="E4" s="168" t="s">
        <v>6</v>
      </c>
      <c r="F4" s="167" t="s">
        <v>7</v>
      </c>
    </row>
    <row r="5" spans="2:6" ht="77.25" customHeight="1">
      <c r="B5" s="156"/>
      <c r="C5" s="157" t="s">
        <v>8</v>
      </c>
      <c r="D5" s="38"/>
      <c r="E5" s="168" t="s">
        <v>9</v>
      </c>
      <c r="F5" s="167" t="s">
        <v>10</v>
      </c>
    </row>
    <row r="6" spans="2:6" ht="137.25" customHeight="1">
      <c r="B6" s="158"/>
      <c r="C6" s="157" t="s">
        <v>11</v>
      </c>
      <c r="D6" s="38"/>
      <c r="E6" s="168" t="s">
        <v>12</v>
      </c>
      <c r="F6" s="169" t="s">
        <v>13</v>
      </c>
    </row>
    <row r="7" spans="2:6" ht="58.9" customHeight="1">
      <c r="B7" s="154"/>
      <c r="C7" s="157" t="s">
        <v>14</v>
      </c>
      <c r="D7" s="38"/>
      <c r="E7" s="168" t="s">
        <v>15</v>
      </c>
      <c r="F7" s="167" t="s">
        <v>16</v>
      </c>
    </row>
    <row r="8" spans="2:6" ht="61.9" customHeight="1">
      <c r="B8" s="158"/>
      <c r="C8" s="157" t="s">
        <v>17</v>
      </c>
      <c r="D8" s="39"/>
      <c r="E8" s="168" t="s">
        <v>18</v>
      </c>
      <c r="F8" s="167" t="s">
        <v>19</v>
      </c>
    </row>
    <row r="9" spans="2:6" s="37" customFormat="1" ht="63.75" customHeight="1">
      <c r="B9" s="154">
        <v>3</v>
      </c>
      <c r="C9" s="157" t="s">
        <v>20</v>
      </c>
      <c r="D9" s="39"/>
      <c r="E9" s="168" t="s">
        <v>21</v>
      </c>
      <c r="F9" s="167" t="s">
        <v>22</v>
      </c>
    </row>
    <row r="10" spans="2:6" ht="60.6" customHeight="1">
      <c r="B10" s="158"/>
      <c r="C10" s="159" t="s">
        <v>23</v>
      </c>
      <c r="D10" s="39"/>
      <c r="E10" s="168" t="s">
        <v>24</v>
      </c>
      <c r="F10" s="167" t="s">
        <v>25</v>
      </c>
    </row>
    <row r="11" spans="2:6" ht="45.6" customHeight="1">
      <c r="B11" s="154">
        <v>4</v>
      </c>
      <c r="C11" s="160" t="s">
        <v>26</v>
      </c>
      <c r="D11" s="33"/>
      <c r="E11" s="170" t="s">
        <v>27</v>
      </c>
      <c r="F11" s="171" t="s">
        <v>28</v>
      </c>
    </row>
    <row r="12" spans="2:6" ht="61.15" customHeight="1">
      <c r="B12" s="161">
        <v>5</v>
      </c>
      <c r="C12" s="162" t="s">
        <v>29</v>
      </c>
      <c r="D12" s="48"/>
    </row>
    <row r="13" spans="2:6">
      <c r="B13" s="149"/>
      <c r="E13" s="153"/>
      <c r="F13" s="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FA96-2AFA-4724-B953-DD142DCE6CDB}">
  <dimension ref="A1:H20"/>
  <sheetViews>
    <sheetView workbookViewId="0">
      <selection activeCell="F14" sqref="F14"/>
    </sheetView>
  </sheetViews>
  <sheetFormatPr defaultColWidth="8.7109375" defaultRowHeight="12.75"/>
  <cols>
    <col min="1" max="1" width="34.140625" style="103" customWidth="1"/>
    <col min="2" max="3" width="19.42578125" style="2" customWidth="1"/>
    <col min="4" max="7" width="19.42578125" style="3" customWidth="1"/>
    <col min="8" max="8" width="19.42578125" style="2" customWidth="1"/>
    <col min="9" max="9" width="23.140625" style="2" customWidth="1"/>
    <col min="10" max="16384" width="8.7109375" style="2"/>
  </cols>
  <sheetData>
    <row r="1" spans="1:8">
      <c r="A1" s="96" t="s">
        <v>30</v>
      </c>
    </row>
    <row r="2" spans="1:8">
      <c r="A2" s="96" t="s">
        <v>31</v>
      </c>
    </row>
    <row r="3" spans="1:8">
      <c r="A3" s="96" t="s">
        <v>32</v>
      </c>
    </row>
    <row r="4" spans="1:8">
      <c r="A4" s="96" t="s">
        <v>33</v>
      </c>
    </row>
    <row r="5" spans="1:8">
      <c r="A5" s="97"/>
    </row>
    <row r="6" spans="1:8">
      <c r="A6" s="96" t="s">
        <v>34</v>
      </c>
      <c r="C6" s="3"/>
    </row>
    <row r="7" spans="1:8" ht="27.75">
      <c r="A7" s="4" t="s">
        <v>35</v>
      </c>
      <c r="B7" s="5" t="s">
        <v>36</v>
      </c>
      <c r="C7" s="5" t="s">
        <v>37</v>
      </c>
      <c r="D7" s="41" t="s">
        <v>38</v>
      </c>
      <c r="E7" s="42" t="s">
        <v>21</v>
      </c>
      <c r="F7" s="35" t="s">
        <v>24</v>
      </c>
      <c r="G7" s="2"/>
    </row>
    <row r="8" spans="1:8" ht="15" customHeight="1">
      <c r="A8" s="98" t="s">
        <v>6</v>
      </c>
      <c r="B8" s="40">
        <f>'Detail Budget '!F11</f>
        <v>0</v>
      </c>
      <c r="C8" s="40">
        <f>'Detail Budget '!J11</f>
        <v>0</v>
      </c>
      <c r="D8" s="104">
        <f>SUM(B8:C8)</f>
        <v>0</v>
      </c>
      <c r="E8" s="43">
        <f>'Detail Budget '!O11</f>
        <v>0</v>
      </c>
      <c r="F8" s="44">
        <f>'Detail Budget '!S11</f>
        <v>0</v>
      </c>
      <c r="G8" s="6"/>
      <c r="H8" s="6"/>
    </row>
    <row r="9" spans="1:8" ht="15" customHeight="1">
      <c r="A9" s="99" t="s">
        <v>9</v>
      </c>
      <c r="B9" s="147">
        <f>'Detail Budget '!F20</f>
        <v>0</v>
      </c>
      <c r="C9" s="147">
        <f>'Detail Budget '!J20</f>
        <v>0</v>
      </c>
      <c r="D9" s="105">
        <f t="shared" ref="D9:D12" si="0">SUM(B9:C9)</f>
        <v>0</v>
      </c>
      <c r="E9" s="45">
        <f>'Detail Budget '!O20</f>
        <v>0</v>
      </c>
      <c r="F9" s="46">
        <f>'Detail Budget '!S20</f>
        <v>0</v>
      </c>
      <c r="G9" s="6"/>
      <c r="H9" s="6"/>
    </row>
    <row r="10" spans="1:8" ht="15" customHeight="1">
      <c r="A10" s="99" t="s">
        <v>39</v>
      </c>
      <c r="B10" s="147">
        <f>'Detail Budget '!F29</f>
        <v>0</v>
      </c>
      <c r="C10" s="147">
        <f>'Detail Budget '!J29</f>
        <v>0</v>
      </c>
      <c r="D10" s="105">
        <f t="shared" si="0"/>
        <v>0</v>
      </c>
      <c r="E10" s="45">
        <f>'Detail Budget '!O29</f>
        <v>0</v>
      </c>
      <c r="F10" s="46">
        <f>'Detail Budget '!S29</f>
        <v>0</v>
      </c>
      <c r="G10" s="6"/>
      <c r="H10" s="6"/>
    </row>
    <row r="11" spans="1:8" ht="15" customHeight="1">
      <c r="A11" s="99" t="s">
        <v>40</v>
      </c>
      <c r="B11" s="34">
        <f>'Detail Budget '!F36</f>
        <v>0</v>
      </c>
      <c r="C11" s="34">
        <f>'Detail Budget '!J36</f>
        <v>0</v>
      </c>
      <c r="D11" s="105">
        <f t="shared" si="0"/>
        <v>0</v>
      </c>
      <c r="E11" s="45">
        <f>'Detail Budget '!O36</f>
        <v>0</v>
      </c>
      <c r="F11" s="46">
        <f>'Detail Budget '!S36</f>
        <v>0</v>
      </c>
      <c r="G11" s="6"/>
      <c r="H11" s="6"/>
    </row>
    <row r="12" spans="1:8" s="7" customFormat="1" ht="15" customHeight="1">
      <c r="A12" s="100" t="s">
        <v>18</v>
      </c>
      <c r="B12" s="34">
        <f>'Detail Budget '!F43</f>
        <v>0</v>
      </c>
      <c r="C12" s="34">
        <f>'Detail Budget '!J43</f>
        <v>0</v>
      </c>
      <c r="D12" s="146">
        <f t="shared" si="0"/>
        <v>0</v>
      </c>
      <c r="E12" s="94">
        <f>'Detail Budget '!O43</f>
        <v>0</v>
      </c>
      <c r="F12" s="95">
        <f>'Detail Budget '!S43</f>
        <v>0</v>
      </c>
      <c r="G12" s="6"/>
    </row>
    <row r="13" spans="1:8">
      <c r="A13" s="101" t="s">
        <v>41</v>
      </c>
      <c r="B13" s="8">
        <f>SUM(B8:B12)</f>
        <v>0</v>
      </c>
      <c r="C13" s="8">
        <f>SUM(C8:C12)</f>
        <v>0</v>
      </c>
      <c r="D13" s="8">
        <f>B13+C13</f>
        <v>0</v>
      </c>
      <c r="E13" s="47">
        <f>SUM(E8:E12)</f>
        <v>0</v>
      </c>
      <c r="F13" s="9">
        <f>SUM(F8:F12)</f>
        <v>0</v>
      </c>
      <c r="G13" s="6"/>
    </row>
    <row r="15" spans="1:8">
      <c r="A15" s="102"/>
    </row>
    <row r="16" spans="1:8">
      <c r="A16" s="102"/>
      <c r="D16" s="18"/>
    </row>
    <row r="17" spans="1:1">
      <c r="A17" s="102"/>
    </row>
    <row r="18" spans="1:1">
      <c r="A18" s="102"/>
    </row>
    <row r="19" spans="1:1">
      <c r="A19" s="102"/>
    </row>
    <row r="20" spans="1:1">
      <c r="A20" s="102"/>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E73B-E1B0-465A-8FF6-8E84623FC6A0}">
  <dimension ref="A1:T47"/>
  <sheetViews>
    <sheetView tabSelected="1" workbookViewId="0">
      <selection activeCell="B13" sqref="B13:B19"/>
    </sheetView>
  </sheetViews>
  <sheetFormatPr defaultColWidth="8.7109375" defaultRowHeight="12.75"/>
  <cols>
    <col min="1" max="1" width="3.7109375" style="79" customWidth="1"/>
    <col min="2" max="2" width="35.42578125" style="88" customWidth="1"/>
    <col min="3" max="3" width="12.28515625" style="2" bestFit="1" customWidth="1"/>
    <col min="4" max="4" width="12.28515625" style="142" customWidth="1"/>
    <col min="5" max="5" width="12.7109375" style="113" bestFit="1" customWidth="1"/>
    <col min="6" max="6" width="14.7109375" style="3" bestFit="1" customWidth="1"/>
    <col min="7" max="7" width="12.28515625" style="3" bestFit="1" customWidth="1"/>
    <col min="8" max="8" width="11.5703125" style="118" bestFit="1" customWidth="1"/>
    <col min="9" max="9" width="12.7109375" style="113" bestFit="1" customWidth="1"/>
    <col min="10" max="11" width="14.7109375" style="3" bestFit="1" customWidth="1"/>
    <col min="12" max="12" width="11" style="90" bestFit="1" customWidth="1"/>
    <col min="13" max="13" width="10.28515625" style="173" customWidth="1"/>
    <col min="14" max="14" width="13.28515625" style="113" bestFit="1" customWidth="1"/>
    <col min="15" max="15" width="19.42578125" style="3" customWidth="1"/>
    <col min="16" max="16" width="9.7109375" style="118" customWidth="1"/>
    <col min="17" max="17" width="9.28515625" style="180" bestFit="1" customWidth="1"/>
    <col min="18" max="18" width="13.28515625" style="113" bestFit="1" customWidth="1"/>
    <col min="19" max="19" width="19.28515625" style="3" bestFit="1" customWidth="1"/>
    <col min="20" max="20" width="19.42578125" style="3" customWidth="1"/>
    <col min="21" max="21" width="19.42578125" style="2" customWidth="1"/>
    <col min="22" max="22" width="23.140625" style="2" customWidth="1"/>
    <col min="23" max="16384" width="8.7109375" style="2"/>
  </cols>
  <sheetData>
    <row r="1" spans="1:20" ht="13.5">
      <c r="A1" s="71"/>
      <c r="B1" s="81" t="s">
        <v>42</v>
      </c>
      <c r="C1" s="3"/>
      <c r="D1" s="134"/>
    </row>
    <row r="2" spans="1:20">
      <c r="A2" s="71"/>
      <c r="B2" s="81"/>
      <c r="C2" s="3"/>
      <c r="D2" s="134"/>
    </row>
    <row r="3" spans="1:20" ht="30" customHeight="1">
      <c r="A3" s="72"/>
      <c r="B3" s="70" t="s">
        <v>43</v>
      </c>
      <c r="C3" s="186" t="s">
        <v>36</v>
      </c>
      <c r="D3" s="187"/>
      <c r="E3" s="187"/>
      <c r="F3" s="188"/>
      <c r="G3" s="185" t="s">
        <v>37</v>
      </c>
      <c r="H3" s="185"/>
      <c r="I3" s="185"/>
      <c r="J3" s="185"/>
      <c r="K3" s="61"/>
      <c r="L3" s="186" t="s">
        <v>44</v>
      </c>
      <c r="M3" s="187"/>
      <c r="N3" s="187"/>
      <c r="O3" s="188"/>
      <c r="P3" s="186" t="s">
        <v>45</v>
      </c>
      <c r="Q3" s="187"/>
      <c r="R3" s="187"/>
      <c r="S3" s="188"/>
      <c r="T3" s="2"/>
    </row>
    <row r="4" spans="1:20" ht="13.5">
      <c r="A4" s="73" t="s">
        <v>46</v>
      </c>
      <c r="B4" s="82" t="s">
        <v>47</v>
      </c>
      <c r="C4" s="62" t="s">
        <v>48</v>
      </c>
      <c r="D4" s="135" t="s">
        <v>49</v>
      </c>
      <c r="E4" s="55" t="s">
        <v>50</v>
      </c>
      <c r="F4" s="63" t="s">
        <v>51</v>
      </c>
      <c r="G4" s="62" t="s">
        <v>48</v>
      </c>
      <c r="H4" s="132" t="s">
        <v>49</v>
      </c>
      <c r="I4" s="55" t="s">
        <v>50</v>
      </c>
      <c r="J4" s="56" t="s">
        <v>52</v>
      </c>
      <c r="K4" s="64" t="s">
        <v>53</v>
      </c>
      <c r="L4" s="123" t="s">
        <v>54</v>
      </c>
      <c r="M4" s="174" t="s">
        <v>49</v>
      </c>
      <c r="N4" s="59" t="s">
        <v>55</v>
      </c>
      <c r="O4" s="60" t="s">
        <v>56</v>
      </c>
      <c r="P4" s="119" t="s">
        <v>54</v>
      </c>
      <c r="Q4" s="177" t="s">
        <v>49</v>
      </c>
      <c r="R4" s="59" t="s">
        <v>55</v>
      </c>
      <c r="S4" s="60" t="s">
        <v>57</v>
      </c>
      <c r="T4" s="2"/>
    </row>
    <row r="5" spans="1:20" ht="15" customHeight="1">
      <c r="A5" s="74" t="s">
        <v>58</v>
      </c>
      <c r="B5" s="92" t="s">
        <v>59</v>
      </c>
      <c r="C5" s="111"/>
      <c r="D5" s="136"/>
      <c r="E5" s="114"/>
      <c r="F5" s="11">
        <f>C5*D5*E5</f>
        <v>0</v>
      </c>
      <c r="G5" s="111"/>
      <c r="H5" s="133"/>
      <c r="I5" s="114"/>
      <c r="J5" s="12">
        <f>G5*H5*I5</f>
        <v>0</v>
      </c>
      <c r="K5" s="10">
        <f t="shared" ref="K5:K10" si="0">F5+J5</f>
        <v>0</v>
      </c>
      <c r="L5" s="124">
        <f>C5</f>
        <v>0</v>
      </c>
      <c r="M5" s="175"/>
      <c r="N5" s="24"/>
      <c r="O5" s="28">
        <f>L5*M5*N5</f>
        <v>0</v>
      </c>
      <c r="P5" s="130">
        <f>C5</f>
        <v>0</v>
      </c>
      <c r="Q5" s="181"/>
      <c r="R5" s="26"/>
      <c r="S5" s="31">
        <f>P5*Q5*R5</f>
        <v>0</v>
      </c>
      <c r="T5" s="2"/>
    </row>
    <row r="6" spans="1:20" s="7" customFormat="1" ht="15" customHeight="1">
      <c r="A6" s="74" t="s">
        <v>60</v>
      </c>
      <c r="B6" s="92" t="s">
        <v>59</v>
      </c>
      <c r="C6" s="111"/>
      <c r="D6" s="136"/>
      <c r="E6" s="114"/>
      <c r="F6" s="11">
        <f t="shared" ref="F6:F10" si="1">C6*D6*E6</f>
        <v>0</v>
      </c>
      <c r="G6" s="111"/>
      <c r="H6" s="133"/>
      <c r="I6" s="114"/>
      <c r="J6" s="12">
        <f t="shared" ref="J6:J10" si="2">G6*H6*I6</f>
        <v>0</v>
      </c>
      <c r="K6" s="10">
        <f t="shared" si="0"/>
        <v>0</v>
      </c>
      <c r="L6" s="124">
        <f t="shared" ref="L6:L10" si="3">C6</f>
        <v>0</v>
      </c>
      <c r="M6" s="175"/>
      <c r="N6" s="24"/>
      <c r="O6" s="28">
        <f t="shared" ref="O6:O10" si="4">L6*M6*N6</f>
        <v>0</v>
      </c>
      <c r="P6" s="130">
        <f t="shared" ref="P6:P10" si="5">C6</f>
        <v>0</v>
      </c>
      <c r="Q6" s="181"/>
      <c r="R6" s="26"/>
      <c r="S6" s="31">
        <f t="shared" ref="S6:S10" si="6">P6*Q6*R6</f>
        <v>0</v>
      </c>
    </row>
    <row r="7" spans="1:20" s="7" customFormat="1" ht="15" customHeight="1">
      <c r="A7" s="74" t="s">
        <v>61</v>
      </c>
      <c r="B7" s="92" t="s">
        <v>59</v>
      </c>
      <c r="C7" s="111"/>
      <c r="D7" s="136"/>
      <c r="E7" s="114"/>
      <c r="F7" s="11">
        <f t="shared" si="1"/>
        <v>0</v>
      </c>
      <c r="G7" s="111"/>
      <c r="H7" s="133"/>
      <c r="I7" s="114"/>
      <c r="J7" s="12">
        <f t="shared" si="2"/>
        <v>0</v>
      </c>
      <c r="K7" s="10">
        <f t="shared" si="0"/>
        <v>0</v>
      </c>
      <c r="L7" s="124">
        <f t="shared" si="3"/>
        <v>0</v>
      </c>
      <c r="M7" s="175"/>
      <c r="N7" s="24"/>
      <c r="O7" s="28">
        <f t="shared" si="4"/>
        <v>0</v>
      </c>
      <c r="P7" s="130">
        <f t="shared" si="5"/>
        <v>0</v>
      </c>
      <c r="Q7" s="181"/>
      <c r="R7" s="26"/>
      <c r="S7" s="31">
        <f t="shared" si="6"/>
        <v>0</v>
      </c>
    </row>
    <row r="8" spans="1:20" s="7" customFormat="1" ht="15" customHeight="1">
      <c r="A8" s="74" t="s">
        <v>62</v>
      </c>
      <c r="B8" s="92" t="s">
        <v>59</v>
      </c>
      <c r="C8" s="112"/>
      <c r="D8" s="137"/>
      <c r="E8" s="115"/>
      <c r="F8" s="11">
        <f t="shared" si="1"/>
        <v>0</v>
      </c>
      <c r="G8" s="111"/>
      <c r="H8" s="133"/>
      <c r="I8" s="114"/>
      <c r="J8" s="12">
        <f t="shared" si="2"/>
        <v>0</v>
      </c>
      <c r="K8" s="10">
        <f t="shared" si="0"/>
        <v>0</v>
      </c>
      <c r="L8" s="124">
        <f t="shared" si="3"/>
        <v>0</v>
      </c>
      <c r="M8" s="175"/>
      <c r="N8" s="24"/>
      <c r="O8" s="28">
        <f t="shared" si="4"/>
        <v>0</v>
      </c>
      <c r="P8" s="130">
        <f t="shared" si="5"/>
        <v>0</v>
      </c>
      <c r="Q8" s="181"/>
      <c r="R8" s="26"/>
      <c r="S8" s="31">
        <f t="shared" si="6"/>
        <v>0</v>
      </c>
    </row>
    <row r="9" spans="1:20" ht="15" customHeight="1">
      <c r="A9" s="75" t="s">
        <v>63</v>
      </c>
      <c r="B9" s="92" t="s">
        <v>59</v>
      </c>
      <c r="C9" s="112"/>
      <c r="D9" s="137"/>
      <c r="E9" s="115"/>
      <c r="F9" s="11">
        <f t="shared" si="1"/>
        <v>0</v>
      </c>
      <c r="G9" s="111"/>
      <c r="H9" s="133"/>
      <c r="I9" s="114"/>
      <c r="J9" s="12">
        <f t="shared" si="2"/>
        <v>0</v>
      </c>
      <c r="K9" s="10">
        <f t="shared" si="0"/>
        <v>0</v>
      </c>
      <c r="L9" s="124">
        <f t="shared" si="3"/>
        <v>0</v>
      </c>
      <c r="M9" s="175"/>
      <c r="N9" s="24"/>
      <c r="O9" s="28">
        <f t="shared" si="4"/>
        <v>0</v>
      </c>
      <c r="P9" s="130">
        <f t="shared" si="5"/>
        <v>0</v>
      </c>
      <c r="Q9" s="183"/>
      <c r="R9" s="26"/>
      <c r="S9" s="31">
        <f t="shared" si="6"/>
        <v>0</v>
      </c>
      <c r="T9" s="2"/>
    </row>
    <row r="10" spans="1:20" ht="13.5">
      <c r="A10" s="91" t="s">
        <v>64</v>
      </c>
      <c r="B10" s="92" t="s">
        <v>59</v>
      </c>
      <c r="C10" s="93"/>
      <c r="D10" s="138"/>
      <c r="E10" s="93"/>
      <c r="F10" s="11">
        <f t="shared" si="1"/>
        <v>0</v>
      </c>
      <c r="G10" s="111"/>
      <c r="H10" s="133"/>
      <c r="I10" s="114"/>
      <c r="J10" s="12">
        <f t="shared" si="2"/>
        <v>0</v>
      </c>
      <c r="K10" s="10">
        <f t="shared" si="0"/>
        <v>0</v>
      </c>
      <c r="L10" s="124">
        <f t="shared" si="3"/>
        <v>0</v>
      </c>
      <c r="M10" s="175"/>
      <c r="N10" s="24"/>
      <c r="O10" s="28">
        <f t="shared" si="4"/>
        <v>0</v>
      </c>
      <c r="P10" s="130">
        <f t="shared" si="5"/>
        <v>0</v>
      </c>
      <c r="Q10" s="181"/>
      <c r="R10" s="26"/>
      <c r="S10" s="31">
        <f t="shared" si="6"/>
        <v>0</v>
      </c>
      <c r="T10" s="2"/>
    </row>
    <row r="11" spans="1:20" ht="13.5">
      <c r="A11" s="76"/>
      <c r="B11" s="85" t="s">
        <v>65</v>
      </c>
      <c r="C11" s="189"/>
      <c r="D11" s="189"/>
      <c r="E11" s="189"/>
      <c r="F11" s="49">
        <f>SUM(F5:F10)</f>
        <v>0</v>
      </c>
      <c r="G11" s="50"/>
      <c r="H11" s="144"/>
      <c r="I11" s="50"/>
      <c r="J11" s="49">
        <f>SUM(J5:J10)</f>
        <v>0</v>
      </c>
      <c r="K11" s="51">
        <f>SUM(K5:K10)</f>
        <v>0</v>
      </c>
      <c r="L11" s="125"/>
      <c r="M11" s="176"/>
      <c r="N11" s="52"/>
      <c r="O11" s="53">
        <f>SUM(O5:O10)</f>
        <v>0</v>
      </c>
      <c r="P11" s="120"/>
      <c r="Q11" s="182"/>
      <c r="R11" s="52"/>
      <c r="S11" s="53">
        <f>SUM(S5:S9)</f>
        <v>0</v>
      </c>
      <c r="T11" s="6">
        <f>K11-(O11+S11)</f>
        <v>0</v>
      </c>
    </row>
    <row r="12" spans="1:20" ht="13.5">
      <c r="A12" s="77" t="s">
        <v>66</v>
      </c>
      <c r="B12" s="86" t="s">
        <v>67</v>
      </c>
      <c r="C12" s="106" t="s">
        <v>68</v>
      </c>
      <c r="D12" s="139" t="s">
        <v>69</v>
      </c>
      <c r="E12" s="116" t="s">
        <v>70</v>
      </c>
      <c r="F12" s="57" t="s">
        <v>52</v>
      </c>
      <c r="G12" s="54" t="s">
        <v>68</v>
      </c>
      <c r="H12" s="132" t="s">
        <v>69</v>
      </c>
      <c r="I12" s="54" t="s">
        <v>70</v>
      </c>
      <c r="J12" s="57" t="s">
        <v>52</v>
      </c>
      <c r="K12" s="58" t="s">
        <v>53</v>
      </c>
      <c r="L12" s="126" t="s">
        <v>68</v>
      </c>
      <c r="M12" s="177" t="s">
        <v>69</v>
      </c>
      <c r="N12" s="59" t="s">
        <v>71</v>
      </c>
      <c r="O12" s="60"/>
      <c r="P12" s="121" t="s">
        <v>68</v>
      </c>
      <c r="Q12" s="177" t="s">
        <v>69</v>
      </c>
      <c r="R12" s="59" t="s">
        <v>71</v>
      </c>
      <c r="S12" s="60"/>
    </row>
    <row r="13" spans="1:20" ht="13.5">
      <c r="A13" s="74" t="s">
        <v>72</v>
      </c>
      <c r="B13" s="83" t="s">
        <v>73</v>
      </c>
      <c r="C13" s="17"/>
      <c r="D13" s="140"/>
      <c r="E13" s="14"/>
      <c r="F13" s="19">
        <f>D13*E13</f>
        <v>0</v>
      </c>
      <c r="G13" s="14"/>
      <c r="H13" s="145"/>
      <c r="I13" s="15"/>
      <c r="J13" s="19">
        <f t="shared" ref="J13:J19" si="7">H13*I13</f>
        <v>0</v>
      </c>
      <c r="K13" s="20">
        <f t="shared" ref="K13:K20" si="8">F13+J13</f>
        <v>0</v>
      </c>
      <c r="L13" s="127">
        <f>C13</f>
        <v>0</v>
      </c>
      <c r="M13" s="175"/>
      <c r="N13" s="25"/>
      <c r="O13" s="29">
        <f>M13*N13</f>
        <v>0</v>
      </c>
      <c r="P13" s="131">
        <f>C13</f>
        <v>0</v>
      </c>
      <c r="Q13" s="183"/>
      <c r="R13" s="27"/>
      <c r="S13" s="32">
        <f>Q13*R13</f>
        <v>0</v>
      </c>
    </row>
    <row r="14" spans="1:20" ht="13.5">
      <c r="A14" s="74" t="s">
        <v>74</v>
      </c>
      <c r="B14" s="83" t="s">
        <v>75</v>
      </c>
      <c r="C14" s="17"/>
      <c r="D14" s="140"/>
      <c r="E14" s="14"/>
      <c r="F14" s="19">
        <f t="shared" ref="F14:F19" si="9">D14*E14</f>
        <v>0</v>
      </c>
      <c r="G14" s="14"/>
      <c r="H14" s="145"/>
      <c r="I14" s="15"/>
      <c r="J14" s="19">
        <f t="shared" si="7"/>
        <v>0</v>
      </c>
      <c r="K14" s="20">
        <f t="shared" si="8"/>
        <v>0</v>
      </c>
      <c r="L14" s="127">
        <f t="shared" ref="L14:L19" si="10">C14</f>
        <v>0</v>
      </c>
      <c r="M14" s="175"/>
      <c r="N14" s="25"/>
      <c r="O14" s="29">
        <f t="shared" ref="O14:O19" si="11">M14*N14</f>
        <v>0</v>
      </c>
      <c r="P14" s="131">
        <f t="shared" ref="P14:P19" si="12">C14</f>
        <v>0</v>
      </c>
      <c r="Q14" s="183"/>
      <c r="R14" s="27"/>
      <c r="S14" s="32">
        <f t="shared" ref="S14:S19" si="13">Q14*R14</f>
        <v>0</v>
      </c>
    </row>
    <row r="15" spans="1:20" ht="13.5">
      <c r="A15" s="74" t="s">
        <v>76</v>
      </c>
      <c r="B15" s="83" t="s">
        <v>77</v>
      </c>
      <c r="C15" s="17"/>
      <c r="D15" s="140"/>
      <c r="E15" s="14"/>
      <c r="F15" s="19">
        <f t="shared" si="9"/>
        <v>0</v>
      </c>
      <c r="G15" s="14"/>
      <c r="H15" s="145"/>
      <c r="I15" s="15"/>
      <c r="J15" s="19">
        <f t="shared" si="7"/>
        <v>0</v>
      </c>
      <c r="K15" s="20">
        <f t="shared" si="8"/>
        <v>0</v>
      </c>
      <c r="L15" s="127">
        <f t="shared" si="10"/>
        <v>0</v>
      </c>
      <c r="M15" s="175"/>
      <c r="N15" s="25"/>
      <c r="O15" s="29">
        <f t="shared" si="11"/>
        <v>0</v>
      </c>
      <c r="P15" s="131">
        <f t="shared" si="12"/>
        <v>0</v>
      </c>
      <c r="Q15" s="183"/>
      <c r="R15" s="27"/>
      <c r="S15" s="32">
        <f t="shared" si="13"/>
        <v>0</v>
      </c>
    </row>
    <row r="16" spans="1:20" ht="13.5">
      <c r="A16" s="74" t="s">
        <v>78</v>
      </c>
      <c r="B16" s="83" t="s">
        <v>79</v>
      </c>
      <c r="C16" s="14"/>
      <c r="D16" s="140"/>
      <c r="E16" s="14"/>
      <c r="F16" s="19">
        <f t="shared" si="9"/>
        <v>0</v>
      </c>
      <c r="G16" s="14"/>
      <c r="H16" s="110"/>
      <c r="I16" s="14"/>
      <c r="J16" s="19">
        <f t="shared" si="7"/>
        <v>0</v>
      </c>
      <c r="K16" s="20">
        <f t="shared" si="8"/>
        <v>0</v>
      </c>
      <c r="L16" s="127">
        <f t="shared" si="10"/>
        <v>0</v>
      </c>
      <c r="M16" s="175"/>
      <c r="N16" s="25"/>
      <c r="O16" s="29">
        <f t="shared" si="11"/>
        <v>0</v>
      </c>
      <c r="P16" s="131">
        <f t="shared" si="12"/>
        <v>0</v>
      </c>
      <c r="Q16" s="183"/>
      <c r="R16" s="27"/>
      <c r="S16" s="32">
        <f t="shared" si="13"/>
        <v>0</v>
      </c>
    </row>
    <row r="17" spans="1:20" ht="13.5">
      <c r="A17" s="74" t="s">
        <v>80</v>
      </c>
      <c r="B17" s="83" t="s">
        <v>81</v>
      </c>
      <c r="C17" s="14"/>
      <c r="D17" s="140"/>
      <c r="E17" s="14"/>
      <c r="F17" s="19">
        <f t="shared" si="9"/>
        <v>0</v>
      </c>
      <c r="G17" s="14"/>
      <c r="H17" s="110"/>
      <c r="I17" s="14"/>
      <c r="J17" s="19">
        <f t="shared" si="7"/>
        <v>0</v>
      </c>
      <c r="K17" s="20">
        <f t="shared" si="8"/>
        <v>0</v>
      </c>
      <c r="L17" s="127">
        <f t="shared" si="10"/>
        <v>0</v>
      </c>
      <c r="M17" s="175"/>
      <c r="N17" s="25"/>
      <c r="O17" s="29">
        <f t="shared" si="11"/>
        <v>0</v>
      </c>
      <c r="P17" s="131">
        <f t="shared" si="12"/>
        <v>0</v>
      </c>
      <c r="Q17" s="183"/>
      <c r="R17" s="27"/>
      <c r="S17" s="32">
        <f t="shared" si="13"/>
        <v>0</v>
      </c>
    </row>
    <row r="18" spans="1:20" ht="13.5">
      <c r="A18" s="74" t="s">
        <v>82</v>
      </c>
      <c r="B18" s="83" t="s">
        <v>83</v>
      </c>
      <c r="C18" s="14"/>
      <c r="D18" s="140"/>
      <c r="E18" s="14"/>
      <c r="F18" s="19">
        <f t="shared" si="9"/>
        <v>0</v>
      </c>
      <c r="G18" s="14"/>
      <c r="H18" s="110"/>
      <c r="I18" s="14"/>
      <c r="J18" s="19">
        <f t="shared" si="7"/>
        <v>0</v>
      </c>
      <c r="K18" s="20">
        <f t="shared" si="8"/>
        <v>0</v>
      </c>
      <c r="L18" s="127">
        <f t="shared" si="10"/>
        <v>0</v>
      </c>
      <c r="M18" s="175"/>
      <c r="N18" s="25"/>
      <c r="O18" s="29">
        <f t="shared" si="11"/>
        <v>0</v>
      </c>
      <c r="P18" s="131">
        <f t="shared" si="12"/>
        <v>0</v>
      </c>
      <c r="Q18" s="183"/>
      <c r="R18" s="27"/>
      <c r="S18" s="32">
        <f t="shared" si="13"/>
        <v>0</v>
      </c>
    </row>
    <row r="19" spans="1:20" ht="13.5">
      <c r="A19" s="74" t="s">
        <v>84</v>
      </c>
      <c r="B19" s="83" t="s">
        <v>85</v>
      </c>
      <c r="C19" s="21"/>
      <c r="D19" s="141"/>
      <c r="E19" s="107"/>
      <c r="F19" s="19">
        <f t="shared" si="9"/>
        <v>0</v>
      </c>
      <c r="G19" s="14"/>
      <c r="H19" s="110"/>
      <c r="I19" s="14"/>
      <c r="J19" s="19">
        <f t="shared" si="7"/>
        <v>0</v>
      </c>
      <c r="K19" s="20">
        <f t="shared" si="8"/>
        <v>0</v>
      </c>
      <c r="L19" s="127">
        <f t="shared" si="10"/>
        <v>0</v>
      </c>
      <c r="M19" s="175"/>
      <c r="N19" s="25"/>
      <c r="O19" s="29">
        <f t="shared" si="11"/>
        <v>0</v>
      </c>
      <c r="P19" s="131">
        <f t="shared" si="12"/>
        <v>0</v>
      </c>
      <c r="Q19" s="183"/>
      <c r="R19" s="27"/>
      <c r="S19" s="32">
        <f t="shared" si="13"/>
        <v>0</v>
      </c>
    </row>
    <row r="20" spans="1:20" ht="13.5">
      <c r="A20" s="78"/>
      <c r="B20" s="87" t="s">
        <v>86</v>
      </c>
      <c r="C20" s="189"/>
      <c r="D20" s="189"/>
      <c r="E20" s="189"/>
      <c r="F20" s="49">
        <f>SUM(F13:F19)</f>
        <v>0</v>
      </c>
      <c r="G20" s="50"/>
      <c r="H20" s="144"/>
      <c r="I20" s="50"/>
      <c r="J20" s="49">
        <f>SUM(J13:J19)</f>
        <v>0</v>
      </c>
      <c r="K20" s="51">
        <f t="shared" si="8"/>
        <v>0</v>
      </c>
      <c r="L20" s="125"/>
      <c r="M20" s="176"/>
      <c r="N20" s="52"/>
      <c r="O20" s="53">
        <f>SUM(O13:O19)</f>
        <v>0</v>
      </c>
      <c r="P20" s="120"/>
      <c r="Q20" s="182"/>
      <c r="R20" s="52"/>
      <c r="S20" s="53">
        <f>SUM(S13:S19)</f>
        <v>0</v>
      </c>
      <c r="T20" s="18">
        <f>K20-(O20+S20)</f>
        <v>0</v>
      </c>
    </row>
    <row r="21" spans="1:20" ht="13.5">
      <c r="A21" s="77" t="s">
        <v>87</v>
      </c>
      <c r="B21" s="86" t="s">
        <v>88</v>
      </c>
      <c r="C21" s="106" t="s">
        <v>68</v>
      </c>
      <c r="D21" s="139" t="s">
        <v>69</v>
      </c>
      <c r="E21" s="116" t="s">
        <v>70</v>
      </c>
      <c r="F21" s="57" t="s">
        <v>52</v>
      </c>
      <c r="G21" s="54" t="s">
        <v>68</v>
      </c>
      <c r="H21" s="132" t="s">
        <v>69</v>
      </c>
      <c r="I21" s="54" t="s">
        <v>70</v>
      </c>
      <c r="J21" s="57" t="s">
        <v>52</v>
      </c>
      <c r="K21" s="58" t="s">
        <v>53</v>
      </c>
      <c r="L21" s="126" t="s">
        <v>68</v>
      </c>
      <c r="M21" s="177" t="s">
        <v>69</v>
      </c>
      <c r="N21" s="59" t="s">
        <v>71</v>
      </c>
      <c r="O21" s="60"/>
      <c r="P21" s="121"/>
      <c r="Q21" s="177"/>
      <c r="R21" s="59"/>
      <c r="S21" s="60"/>
    </row>
    <row r="22" spans="1:20" ht="14.45" customHeight="1">
      <c r="A22" s="74" t="s">
        <v>89</v>
      </c>
      <c r="B22" s="83" t="s">
        <v>90</v>
      </c>
      <c r="C22" s="17"/>
      <c r="D22" s="140"/>
      <c r="E22" s="15"/>
      <c r="F22" s="19">
        <f>D22*E22</f>
        <v>0</v>
      </c>
      <c r="G22" s="14"/>
      <c r="H22" s="145"/>
      <c r="I22" s="15"/>
      <c r="J22" s="19">
        <f>H22*I22</f>
        <v>0</v>
      </c>
      <c r="K22" s="20">
        <f t="shared" ref="K22:K29" si="14">F22+J22</f>
        <v>0</v>
      </c>
      <c r="L22" s="127">
        <f>C22</f>
        <v>0</v>
      </c>
      <c r="M22" s="175">
        <v>1</v>
      </c>
      <c r="N22" s="25"/>
      <c r="O22" s="29">
        <f t="shared" ref="O22:O28" si="15">M22*N22</f>
        <v>0</v>
      </c>
      <c r="P22" s="131">
        <f>C22</f>
        <v>0</v>
      </c>
      <c r="Q22" s="183"/>
      <c r="R22" s="27"/>
      <c r="S22" s="32">
        <f t="shared" ref="S22:S28" si="16">Q22*R22</f>
        <v>0</v>
      </c>
    </row>
    <row r="23" spans="1:20" ht="14.45" customHeight="1">
      <c r="A23" s="74" t="s">
        <v>91</v>
      </c>
      <c r="B23" s="83" t="s">
        <v>92</v>
      </c>
      <c r="C23" s="17"/>
      <c r="D23" s="140"/>
      <c r="E23" s="15"/>
      <c r="F23" s="19">
        <f>D23*E23</f>
        <v>0</v>
      </c>
      <c r="G23" s="14"/>
      <c r="H23" s="145"/>
      <c r="I23" s="15"/>
      <c r="J23" s="19">
        <f>H23*I23</f>
        <v>0</v>
      </c>
      <c r="K23" s="20">
        <f t="shared" si="14"/>
        <v>0</v>
      </c>
      <c r="L23" s="127">
        <f t="shared" ref="L23:L28" si="17">C23</f>
        <v>0</v>
      </c>
      <c r="M23" s="175"/>
      <c r="N23" s="25"/>
      <c r="O23" s="29">
        <f t="shared" si="15"/>
        <v>0</v>
      </c>
      <c r="P23" s="131">
        <f t="shared" ref="P23:P28" si="18">C23</f>
        <v>0</v>
      </c>
      <c r="Q23" s="183"/>
      <c r="R23" s="27"/>
      <c r="S23" s="32">
        <f t="shared" si="16"/>
        <v>0</v>
      </c>
    </row>
    <row r="24" spans="1:20" ht="14.45" customHeight="1">
      <c r="A24" s="74" t="s">
        <v>93</v>
      </c>
      <c r="B24" s="83" t="s">
        <v>94</v>
      </c>
      <c r="C24" s="17"/>
      <c r="D24" s="140"/>
      <c r="E24" s="15"/>
      <c r="F24" s="19">
        <f>D24*E24</f>
        <v>0</v>
      </c>
      <c r="G24" s="14"/>
      <c r="H24" s="145"/>
      <c r="I24" s="15"/>
      <c r="J24" s="19"/>
      <c r="K24" s="20">
        <f t="shared" si="14"/>
        <v>0</v>
      </c>
      <c r="L24" s="127">
        <f t="shared" si="17"/>
        <v>0</v>
      </c>
      <c r="M24" s="175"/>
      <c r="N24" s="25"/>
      <c r="O24" s="29">
        <f t="shared" si="15"/>
        <v>0</v>
      </c>
      <c r="P24" s="131">
        <f t="shared" si="18"/>
        <v>0</v>
      </c>
      <c r="Q24" s="183"/>
      <c r="R24" s="27"/>
      <c r="S24" s="32">
        <f t="shared" si="16"/>
        <v>0</v>
      </c>
    </row>
    <row r="25" spans="1:20" ht="13.5">
      <c r="A25" s="74" t="s">
        <v>95</v>
      </c>
      <c r="B25" s="83" t="s">
        <v>96</v>
      </c>
      <c r="C25" s="17"/>
      <c r="D25" s="140"/>
      <c r="E25" s="15"/>
      <c r="F25" s="19">
        <f t="shared" ref="F25:F28" si="19">D25*E25</f>
        <v>0</v>
      </c>
      <c r="G25" s="14"/>
      <c r="H25" s="145"/>
      <c r="I25" s="15"/>
      <c r="J25" s="19">
        <f t="shared" ref="J25:J28" si="20">H25*I25</f>
        <v>0</v>
      </c>
      <c r="K25" s="20">
        <f t="shared" si="14"/>
        <v>0</v>
      </c>
      <c r="L25" s="127">
        <f t="shared" si="17"/>
        <v>0</v>
      </c>
      <c r="M25" s="175"/>
      <c r="N25" s="25"/>
      <c r="O25" s="29">
        <f t="shared" si="15"/>
        <v>0</v>
      </c>
      <c r="P25" s="131">
        <f t="shared" si="18"/>
        <v>0</v>
      </c>
      <c r="Q25" s="183"/>
      <c r="R25" s="27"/>
      <c r="S25" s="32">
        <f t="shared" si="16"/>
        <v>0</v>
      </c>
    </row>
    <row r="26" spans="1:20" ht="13.5">
      <c r="A26" s="74" t="s">
        <v>97</v>
      </c>
      <c r="B26" s="83" t="s">
        <v>98</v>
      </c>
      <c r="C26" s="17"/>
      <c r="D26" s="140"/>
      <c r="E26" s="15"/>
      <c r="F26" s="19">
        <f t="shared" si="19"/>
        <v>0</v>
      </c>
      <c r="G26" s="109"/>
      <c r="H26" s="145"/>
      <c r="I26" s="15"/>
      <c r="J26" s="16">
        <f t="shared" si="20"/>
        <v>0</v>
      </c>
      <c r="K26" s="13">
        <f t="shared" si="14"/>
        <v>0</v>
      </c>
      <c r="L26" s="127">
        <f t="shared" si="17"/>
        <v>0</v>
      </c>
      <c r="M26" s="175"/>
      <c r="N26" s="25"/>
      <c r="O26" s="29">
        <f t="shared" si="15"/>
        <v>0</v>
      </c>
      <c r="P26" s="131">
        <f t="shared" si="18"/>
        <v>0</v>
      </c>
      <c r="Q26" s="183"/>
      <c r="R26" s="27"/>
      <c r="S26" s="32">
        <f t="shared" si="16"/>
        <v>0</v>
      </c>
    </row>
    <row r="27" spans="1:20" ht="13.5">
      <c r="A27" s="74" t="s">
        <v>99</v>
      </c>
      <c r="B27" s="83" t="s">
        <v>100</v>
      </c>
      <c r="C27" s="17"/>
      <c r="D27" s="140"/>
      <c r="E27" s="15"/>
      <c r="F27" s="19">
        <f t="shared" si="19"/>
        <v>0</v>
      </c>
      <c r="G27" s="109"/>
      <c r="H27" s="145"/>
      <c r="I27" s="15"/>
      <c r="J27" s="16">
        <f t="shared" si="20"/>
        <v>0</v>
      </c>
      <c r="K27" s="13">
        <f t="shared" si="14"/>
        <v>0</v>
      </c>
      <c r="L27" s="127">
        <f t="shared" si="17"/>
        <v>0</v>
      </c>
      <c r="M27" s="175"/>
      <c r="N27" s="25"/>
      <c r="O27" s="29">
        <f t="shared" si="15"/>
        <v>0</v>
      </c>
      <c r="P27" s="131">
        <f t="shared" si="18"/>
        <v>0</v>
      </c>
      <c r="Q27" s="183"/>
      <c r="R27" s="27"/>
      <c r="S27" s="32">
        <f t="shared" si="16"/>
        <v>0</v>
      </c>
    </row>
    <row r="28" spans="1:20" ht="13.5">
      <c r="A28" s="74" t="s">
        <v>101</v>
      </c>
      <c r="B28" s="83" t="s">
        <v>102</v>
      </c>
      <c r="C28" s="21"/>
      <c r="D28" s="141"/>
      <c r="E28" s="22"/>
      <c r="F28" s="19">
        <f t="shared" si="19"/>
        <v>0</v>
      </c>
      <c r="G28" s="14"/>
      <c r="H28" s="145"/>
      <c r="I28" s="15"/>
      <c r="J28" s="19">
        <f t="shared" si="20"/>
        <v>0</v>
      </c>
      <c r="K28" s="20">
        <f t="shared" si="14"/>
        <v>0</v>
      </c>
      <c r="L28" s="127">
        <f t="shared" si="17"/>
        <v>0</v>
      </c>
      <c r="M28" s="175"/>
      <c r="N28" s="25"/>
      <c r="O28" s="29">
        <f t="shared" si="15"/>
        <v>0</v>
      </c>
      <c r="P28" s="131">
        <f t="shared" si="18"/>
        <v>0</v>
      </c>
      <c r="Q28" s="183"/>
      <c r="R28" s="27"/>
      <c r="S28" s="32">
        <f t="shared" si="16"/>
        <v>0</v>
      </c>
    </row>
    <row r="29" spans="1:20" ht="13.5">
      <c r="A29" s="78"/>
      <c r="B29" s="87" t="s">
        <v>103</v>
      </c>
      <c r="C29" s="189"/>
      <c r="D29" s="189"/>
      <c r="E29" s="189"/>
      <c r="F29" s="49">
        <f>SUM(F22:F28)</f>
        <v>0</v>
      </c>
      <c r="G29" s="50"/>
      <c r="H29" s="144"/>
      <c r="I29" s="50"/>
      <c r="J29" s="49">
        <f>SUM(J22:J28)</f>
        <v>0</v>
      </c>
      <c r="K29" s="51">
        <f t="shared" si="14"/>
        <v>0</v>
      </c>
      <c r="L29" s="125"/>
      <c r="M29" s="176"/>
      <c r="N29" s="52"/>
      <c r="O29" s="53">
        <f>SUM(O22:O28)</f>
        <v>0</v>
      </c>
      <c r="P29" s="120"/>
      <c r="Q29" s="182"/>
      <c r="R29" s="52"/>
      <c r="S29" s="53">
        <f>SUM(S22:S28)</f>
        <v>0</v>
      </c>
      <c r="T29" s="18">
        <f>K29-(O29+S29)</f>
        <v>0</v>
      </c>
    </row>
    <row r="30" spans="1:20" ht="13.5">
      <c r="A30" s="77" t="s">
        <v>104</v>
      </c>
      <c r="B30" s="86" t="s">
        <v>105</v>
      </c>
      <c r="C30" s="106" t="s">
        <v>68</v>
      </c>
      <c r="D30" s="139" t="s">
        <v>69</v>
      </c>
      <c r="E30" s="116" t="s">
        <v>70</v>
      </c>
      <c r="F30" s="57" t="s">
        <v>52</v>
      </c>
      <c r="G30" s="54" t="s">
        <v>68</v>
      </c>
      <c r="H30" s="132" t="s">
        <v>69</v>
      </c>
      <c r="I30" s="54" t="s">
        <v>70</v>
      </c>
      <c r="J30" s="57" t="s">
        <v>52</v>
      </c>
      <c r="K30" s="58" t="s">
        <v>53</v>
      </c>
      <c r="L30" s="126" t="s">
        <v>68</v>
      </c>
      <c r="M30" s="177" t="s">
        <v>69</v>
      </c>
      <c r="N30" s="59" t="s">
        <v>71</v>
      </c>
      <c r="O30" s="60"/>
      <c r="P30" s="121"/>
      <c r="Q30" s="177"/>
      <c r="R30" s="59"/>
      <c r="S30" s="60"/>
    </row>
    <row r="31" spans="1:20" ht="13.5">
      <c r="A31" s="74" t="s">
        <v>106</v>
      </c>
      <c r="B31" s="83" t="s">
        <v>107</v>
      </c>
      <c r="C31" s="17"/>
      <c r="D31" s="140"/>
      <c r="E31" s="15"/>
      <c r="F31" s="19">
        <f>D31*E31</f>
        <v>0</v>
      </c>
      <c r="G31" s="14"/>
      <c r="H31" s="145"/>
      <c r="I31" s="15"/>
      <c r="J31" s="19">
        <f>H31*I31</f>
        <v>0</v>
      </c>
      <c r="K31" s="20">
        <f t="shared" ref="K31:K36" si="21">F31+J31</f>
        <v>0</v>
      </c>
      <c r="L31" s="127">
        <f>C31</f>
        <v>0</v>
      </c>
      <c r="M31" s="175"/>
      <c r="N31" s="25"/>
      <c r="O31" s="29">
        <f t="shared" ref="O31:O35" si="22">M31*N31</f>
        <v>0</v>
      </c>
      <c r="P31" s="131">
        <f>C31</f>
        <v>0</v>
      </c>
      <c r="Q31" s="183"/>
      <c r="R31" s="27"/>
      <c r="S31" s="32">
        <f t="shared" ref="S31:S35" si="23">Q31*R31</f>
        <v>0</v>
      </c>
    </row>
    <row r="32" spans="1:20" ht="13.5">
      <c r="A32" s="74" t="s">
        <v>108</v>
      </c>
      <c r="B32" s="83" t="s">
        <v>109</v>
      </c>
      <c r="C32" s="17"/>
      <c r="D32" s="140"/>
      <c r="E32" s="15"/>
      <c r="F32" s="19">
        <f t="shared" ref="F32:F35" si="24">D32*E32</f>
        <v>0</v>
      </c>
      <c r="G32" s="17"/>
      <c r="H32" s="140"/>
      <c r="I32" s="15"/>
      <c r="J32" s="19">
        <f t="shared" ref="J32:J35" si="25">H32*I32</f>
        <v>0</v>
      </c>
      <c r="K32" s="20">
        <f t="shared" si="21"/>
        <v>0</v>
      </c>
      <c r="L32" s="127">
        <f t="shared" ref="L32:L35" si="26">C32</f>
        <v>0</v>
      </c>
      <c r="M32" s="175"/>
      <c r="N32" s="25"/>
      <c r="O32" s="29">
        <f t="shared" si="22"/>
        <v>0</v>
      </c>
      <c r="P32" s="131">
        <f t="shared" ref="P32:P35" si="27">C32</f>
        <v>0</v>
      </c>
      <c r="Q32" s="183"/>
      <c r="R32" s="27"/>
      <c r="S32" s="32">
        <f t="shared" si="23"/>
        <v>0</v>
      </c>
    </row>
    <row r="33" spans="1:20" ht="13.5">
      <c r="A33" s="74" t="s">
        <v>110</v>
      </c>
      <c r="B33" s="83" t="s">
        <v>111</v>
      </c>
      <c r="C33" s="17"/>
      <c r="D33" s="140"/>
      <c r="E33" s="15"/>
      <c r="F33" s="19">
        <f t="shared" si="24"/>
        <v>0</v>
      </c>
      <c r="G33" s="14"/>
      <c r="H33" s="145"/>
      <c r="I33" s="15"/>
      <c r="J33" s="19">
        <f t="shared" si="25"/>
        <v>0</v>
      </c>
      <c r="K33" s="20">
        <f t="shared" si="21"/>
        <v>0</v>
      </c>
      <c r="L33" s="127">
        <f t="shared" si="26"/>
        <v>0</v>
      </c>
      <c r="M33" s="175"/>
      <c r="N33" s="25"/>
      <c r="O33" s="29">
        <f t="shared" si="22"/>
        <v>0</v>
      </c>
      <c r="P33" s="131">
        <f t="shared" si="27"/>
        <v>0</v>
      </c>
      <c r="Q33" s="183"/>
      <c r="R33" s="27"/>
      <c r="S33" s="32">
        <f t="shared" si="23"/>
        <v>0</v>
      </c>
    </row>
    <row r="34" spans="1:20" ht="13.5">
      <c r="A34" s="74" t="s">
        <v>112</v>
      </c>
      <c r="B34" s="83" t="s">
        <v>113</v>
      </c>
      <c r="C34" s="17"/>
      <c r="D34" s="140"/>
      <c r="E34" s="15"/>
      <c r="F34" s="19">
        <f t="shared" si="24"/>
        <v>0</v>
      </c>
      <c r="G34" s="14"/>
      <c r="H34" s="145"/>
      <c r="I34" s="15"/>
      <c r="J34" s="19">
        <f t="shared" si="25"/>
        <v>0</v>
      </c>
      <c r="K34" s="20">
        <f t="shared" si="21"/>
        <v>0</v>
      </c>
      <c r="L34" s="127">
        <f t="shared" si="26"/>
        <v>0</v>
      </c>
      <c r="M34" s="175"/>
      <c r="N34" s="25"/>
      <c r="O34" s="29">
        <f t="shared" si="22"/>
        <v>0</v>
      </c>
      <c r="P34" s="131">
        <f t="shared" si="27"/>
        <v>0</v>
      </c>
      <c r="Q34" s="183"/>
      <c r="R34" s="27"/>
      <c r="S34" s="32">
        <f t="shared" si="23"/>
        <v>0</v>
      </c>
    </row>
    <row r="35" spans="1:20" ht="13.5">
      <c r="A35" s="74" t="s">
        <v>114</v>
      </c>
      <c r="B35" s="83" t="s">
        <v>98</v>
      </c>
      <c r="C35" s="21"/>
      <c r="D35" s="141"/>
      <c r="E35" s="22"/>
      <c r="F35" s="19">
        <f t="shared" si="24"/>
        <v>0</v>
      </c>
      <c r="G35" s="14"/>
      <c r="H35" s="145"/>
      <c r="I35" s="15"/>
      <c r="J35" s="19">
        <f t="shared" si="25"/>
        <v>0</v>
      </c>
      <c r="K35" s="20">
        <f t="shared" si="21"/>
        <v>0</v>
      </c>
      <c r="L35" s="127">
        <f t="shared" si="26"/>
        <v>0</v>
      </c>
      <c r="M35" s="175"/>
      <c r="N35" s="25"/>
      <c r="O35" s="29">
        <f t="shared" si="22"/>
        <v>0</v>
      </c>
      <c r="P35" s="131">
        <f t="shared" si="27"/>
        <v>0</v>
      </c>
      <c r="Q35" s="183"/>
      <c r="R35" s="27"/>
      <c r="S35" s="32">
        <f t="shared" si="23"/>
        <v>0</v>
      </c>
    </row>
    <row r="36" spans="1:20" ht="13.5">
      <c r="A36" s="78"/>
      <c r="B36" s="87" t="s">
        <v>115</v>
      </c>
      <c r="C36" s="189"/>
      <c r="D36" s="189"/>
      <c r="E36" s="189"/>
      <c r="F36" s="49">
        <f>SUM(F31:F35)</f>
        <v>0</v>
      </c>
      <c r="G36" s="50"/>
      <c r="H36" s="144"/>
      <c r="I36" s="50"/>
      <c r="J36" s="49">
        <f>SUM(J31:J35)</f>
        <v>0</v>
      </c>
      <c r="K36" s="51">
        <f t="shared" si="21"/>
        <v>0</v>
      </c>
      <c r="L36" s="125"/>
      <c r="M36" s="176"/>
      <c r="N36" s="52"/>
      <c r="O36" s="53">
        <f>SUM(O31:O35)</f>
        <v>0</v>
      </c>
      <c r="P36" s="120"/>
      <c r="Q36" s="182"/>
      <c r="R36" s="52"/>
      <c r="S36" s="53">
        <f>SUM(S31:S35)</f>
        <v>0</v>
      </c>
      <c r="T36" s="18">
        <f>K36-(O36+S36)</f>
        <v>0</v>
      </c>
    </row>
    <row r="37" spans="1:20" ht="13.5">
      <c r="A37" s="77" t="s">
        <v>116</v>
      </c>
      <c r="B37" s="86" t="s">
        <v>117</v>
      </c>
      <c r="C37" s="106" t="s">
        <v>68</v>
      </c>
      <c r="D37" s="139" t="s">
        <v>69</v>
      </c>
      <c r="E37" s="116" t="s">
        <v>70</v>
      </c>
      <c r="F37" s="57" t="s">
        <v>52</v>
      </c>
      <c r="G37" s="54" t="s">
        <v>68</v>
      </c>
      <c r="H37" s="132" t="s">
        <v>69</v>
      </c>
      <c r="I37" s="54" t="s">
        <v>70</v>
      </c>
      <c r="J37" s="57" t="s">
        <v>52</v>
      </c>
      <c r="K37" s="58" t="s">
        <v>53</v>
      </c>
      <c r="L37" s="126" t="s">
        <v>68</v>
      </c>
      <c r="M37" s="177" t="s">
        <v>69</v>
      </c>
      <c r="N37" s="59" t="s">
        <v>71</v>
      </c>
      <c r="O37" s="60"/>
      <c r="P37" s="121"/>
      <c r="Q37" s="177"/>
      <c r="R37" s="59"/>
      <c r="S37" s="60"/>
    </row>
    <row r="38" spans="1:20" ht="13.5">
      <c r="A38" s="74" t="s">
        <v>118</v>
      </c>
      <c r="B38" s="83" t="s">
        <v>90</v>
      </c>
      <c r="C38" s="17"/>
      <c r="D38" s="140"/>
      <c r="E38" s="15"/>
      <c r="F38" s="19">
        <f>D38*E38</f>
        <v>0</v>
      </c>
      <c r="G38" s="14"/>
      <c r="H38" s="145"/>
      <c r="I38" s="15"/>
      <c r="J38" s="19"/>
      <c r="K38" s="20">
        <f t="shared" ref="K38:K43" si="28">F38+J38</f>
        <v>0</v>
      </c>
      <c r="L38" s="127">
        <f>C38</f>
        <v>0</v>
      </c>
      <c r="M38" s="175"/>
      <c r="N38" s="25"/>
      <c r="O38" s="29">
        <f t="shared" ref="O38:O42" si="29">M38*N38</f>
        <v>0</v>
      </c>
      <c r="P38" s="131">
        <f>C38</f>
        <v>0</v>
      </c>
      <c r="Q38" s="183"/>
      <c r="R38" s="27"/>
      <c r="S38" s="32">
        <f t="shared" ref="S38:S42" si="30">Q38*R38</f>
        <v>0</v>
      </c>
    </row>
    <row r="39" spans="1:20" ht="13.5">
      <c r="A39" s="74" t="s">
        <v>119</v>
      </c>
      <c r="B39" s="83" t="s">
        <v>92</v>
      </c>
      <c r="C39" s="17"/>
      <c r="D39" s="140"/>
      <c r="E39" s="15"/>
      <c r="F39" s="19">
        <f t="shared" ref="F39:F42" si="31">D39*E39</f>
        <v>0</v>
      </c>
      <c r="G39" s="14"/>
      <c r="H39" s="140"/>
      <c r="I39" s="15"/>
      <c r="J39" s="19"/>
      <c r="K39" s="20">
        <f t="shared" si="28"/>
        <v>0</v>
      </c>
      <c r="L39" s="127">
        <f t="shared" ref="L39:L42" si="32">C39</f>
        <v>0</v>
      </c>
      <c r="M39" s="175"/>
      <c r="N39" s="25"/>
      <c r="O39" s="29">
        <f t="shared" si="29"/>
        <v>0</v>
      </c>
      <c r="P39" s="131">
        <f t="shared" ref="P39:P42" si="33">C39</f>
        <v>0</v>
      </c>
      <c r="Q39" s="183"/>
      <c r="R39" s="27"/>
      <c r="S39" s="32">
        <f t="shared" si="30"/>
        <v>0</v>
      </c>
    </row>
    <row r="40" spans="1:20" ht="13.5">
      <c r="A40" s="74" t="s">
        <v>120</v>
      </c>
      <c r="B40" s="83" t="s">
        <v>94</v>
      </c>
      <c r="C40" s="17"/>
      <c r="D40" s="140"/>
      <c r="E40" s="15"/>
      <c r="F40" s="19">
        <f t="shared" si="31"/>
        <v>0</v>
      </c>
      <c r="G40" s="14"/>
      <c r="H40" s="145"/>
      <c r="I40" s="15"/>
      <c r="J40" s="19"/>
      <c r="K40" s="20">
        <f t="shared" si="28"/>
        <v>0</v>
      </c>
      <c r="L40" s="127">
        <f t="shared" si="32"/>
        <v>0</v>
      </c>
      <c r="M40" s="175"/>
      <c r="N40" s="25"/>
      <c r="O40" s="29">
        <f t="shared" si="29"/>
        <v>0</v>
      </c>
      <c r="P40" s="131">
        <f t="shared" si="33"/>
        <v>0</v>
      </c>
      <c r="Q40" s="183"/>
      <c r="R40" s="27"/>
      <c r="S40" s="32">
        <f t="shared" si="30"/>
        <v>0</v>
      </c>
    </row>
    <row r="41" spans="1:20" ht="13.5">
      <c r="A41" s="74" t="s">
        <v>121</v>
      </c>
      <c r="B41" s="83" t="s">
        <v>96</v>
      </c>
      <c r="C41" s="17"/>
      <c r="D41" s="140"/>
      <c r="E41" s="15"/>
      <c r="F41" s="19">
        <f t="shared" si="31"/>
        <v>0</v>
      </c>
      <c r="G41" s="14"/>
      <c r="H41" s="145"/>
      <c r="I41" s="15"/>
      <c r="J41" s="19"/>
      <c r="K41" s="20">
        <f t="shared" si="28"/>
        <v>0</v>
      </c>
      <c r="L41" s="127">
        <f t="shared" si="32"/>
        <v>0</v>
      </c>
      <c r="M41" s="175"/>
      <c r="N41" s="25"/>
      <c r="O41" s="29">
        <f t="shared" si="29"/>
        <v>0</v>
      </c>
      <c r="P41" s="131">
        <f t="shared" si="33"/>
        <v>0</v>
      </c>
      <c r="Q41" s="183"/>
      <c r="R41" s="27"/>
      <c r="S41" s="32">
        <f t="shared" si="30"/>
        <v>0</v>
      </c>
    </row>
    <row r="42" spans="1:20" ht="13.5">
      <c r="A42" s="74" t="s">
        <v>122</v>
      </c>
      <c r="B42" s="83" t="s">
        <v>98</v>
      </c>
      <c r="C42" s="21"/>
      <c r="D42" s="141"/>
      <c r="E42" s="22"/>
      <c r="F42" s="19">
        <f t="shared" si="31"/>
        <v>0</v>
      </c>
      <c r="G42" s="14"/>
      <c r="H42" s="145"/>
      <c r="I42" s="15"/>
      <c r="J42" s="19"/>
      <c r="K42" s="20">
        <f t="shared" si="28"/>
        <v>0</v>
      </c>
      <c r="L42" s="127">
        <f t="shared" si="32"/>
        <v>0</v>
      </c>
      <c r="M42" s="175"/>
      <c r="N42" s="25"/>
      <c r="O42" s="29">
        <f t="shared" si="29"/>
        <v>0</v>
      </c>
      <c r="P42" s="131">
        <f t="shared" si="33"/>
        <v>0</v>
      </c>
      <c r="Q42" s="183"/>
      <c r="R42" s="27"/>
      <c r="S42" s="32">
        <f t="shared" si="30"/>
        <v>0</v>
      </c>
    </row>
    <row r="43" spans="1:20" ht="13.5">
      <c r="A43" s="78"/>
      <c r="B43" s="87" t="s">
        <v>123</v>
      </c>
      <c r="C43" s="189"/>
      <c r="D43" s="189"/>
      <c r="E43" s="189"/>
      <c r="F43" s="49">
        <f>SUM(F38:F42)</f>
        <v>0</v>
      </c>
      <c r="G43" s="50"/>
      <c r="H43" s="144"/>
      <c r="I43" s="50"/>
      <c r="J43" s="49">
        <f>SUM(J38:J42)</f>
        <v>0</v>
      </c>
      <c r="K43" s="51">
        <f t="shared" si="28"/>
        <v>0</v>
      </c>
      <c r="L43" s="125"/>
      <c r="M43" s="178"/>
      <c r="N43" s="52"/>
      <c r="O43" s="53">
        <f>SUM(O38:O42)</f>
        <v>0</v>
      </c>
      <c r="P43" s="120"/>
      <c r="Q43" s="182"/>
      <c r="R43" s="52"/>
      <c r="S43" s="53">
        <f>SUM(S38:S42)</f>
        <v>0</v>
      </c>
      <c r="T43" s="18">
        <f>K43-(O43+S43)</f>
        <v>0</v>
      </c>
    </row>
    <row r="44" spans="1:20">
      <c r="O44" s="30"/>
      <c r="S44" s="30"/>
    </row>
    <row r="45" spans="1:20" ht="13.5">
      <c r="A45" s="80"/>
      <c r="B45" s="89" t="s">
        <v>124</v>
      </c>
      <c r="C45" s="65"/>
      <c r="D45" s="143"/>
      <c r="E45" s="117"/>
      <c r="F45" s="67">
        <f>F43+F20+F29+F36+F11</f>
        <v>0</v>
      </c>
      <c r="G45" s="66"/>
      <c r="H45" s="129"/>
      <c r="I45" s="117"/>
      <c r="J45" s="67">
        <f>J43+J20+J29+J36+J11</f>
        <v>0</v>
      </c>
      <c r="K45" s="68">
        <f>F45+J45</f>
        <v>0</v>
      </c>
      <c r="L45" s="128"/>
      <c r="M45" s="179"/>
      <c r="N45" s="117"/>
      <c r="O45" s="69">
        <f>O43+O20+O29+O36+O11</f>
        <v>0</v>
      </c>
      <c r="P45" s="122"/>
      <c r="Q45" s="184"/>
      <c r="R45" s="117"/>
      <c r="S45" s="69">
        <f>S43+S20+S29+S36+S11</f>
        <v>0</v>
      </c>
      <c r="T45" s="18">
        <f>K45-(O45+S45)</f>
        <v>0</v>
      </c>
    </row>
    <row r="47" spans="1:20">
      <c r="K47" s="18"/>
    </row>
  </sheetData>
  <mergeCells count="9">
    <mergeCell ref="C29:E29"/>
    <mergeCell ref="C36:E36"/>
    <mergeCell ref="C43:E43"/>
    <mergeCell ref="C3:F3"/>
    <mergeCell ref="G3:J3"/>
    <mergeCell ref="L3:O3"/>
    <mergeCell ref="P3:S3"/>
    <mergeCell ref="C11:E11"/>
    <mergeCell ref="C20:E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K48"/>
  <sheetViews>
    <sheetView showGridLines="0" zoomScaleNormal="100" workbookViewId="0">
      <selection activeCell="K41" sqref="K41"/>
    </sheetView>
  </sheetViews>
  <sheetFormatPr defaultColWidth="8.7109375" defaultRowHeight="13.15"/>
  <cols>
    <col min="1" max="1" width="3.85546875" style="2" customWidth="1"/>
    <col min="2" max="2" width="36.140625" style="2" bestFit="1" customWidth="1"/>
    <col min="3" max="3" width="11.140625" style="3" bestFit="1" customWidth="1"/>
    <col min="4" max="4" width="9.42578125" style="3" bestFit="1" customWidth="1"/>
    <col min="5" max="5" width="12.42578125" style="3" bestFit="1" customWidth="1"/>
    <col min="6" max="6" width="14.85546875" style="3" bestFit="1" customWidth="1"/>
    <col min="7" max="7" width="11.140625" style="3" bestFit="1" customWidth="1"/>
    <col min="8" max="8" width="8.85546875" style="3" bestFit="1" customWidth="1"/>
    <col min="9" max="9" width="12.28515625" style="3" bestFit="1" customWidth="1"/>
    <col min="10" max="11" width="14.85546875" style="2" bestFit="1" customWidth="1"/>
    <col min="12" max="16384" width="8.7109375" style="2"/>
  </cols>
  <sheetData>
    <row r="1" spans="1:11">
      <c r="A1" s="1" t="s">
        <v>125</v>
      </c>
    </row>
    <row r="2" spans="1:11" ht="13.9" thickBot="1">
      <c r="A2" s="1"/>
    </row>
    <row r="3" spans="1:11" ht="15" customHeight="1" thickBot="1">
      <c r="A3" s="72"/>
      <c r="B3" s="70" t="s">
        <v>43</v>
      </c>
      <c r="C3" s="186" t="s">
        <v>36</v>
      </c>
      <c r="D3" s="187"/>
      <c r="E3" s="187"/>
      <c r="F3" s="188"/>
      <c r="G3" s="190" t="s">
        <v>37</v>
      </c>
      <c r="H3" s="185"/>
      <c r="I3" s="185"/>
      <c r="J3" s="191"/>
      <c r="K3" s="61"/>
    </row>
    <row r="4" spans="1:11">
      <c r="A4" s="73" t="s">
        <v>46</v>
      </c>
      <c r="B4" s="82" t="s">
        <v>47</v>
      </c>
      <c r="C4" s="62" t="s">
        <v>48</v>
      </c>
      <c r="D4" s="135" t="s">
        <v>49</v>
      </c>
      <c r="E4" s="55" t="s">
        <v>50</v>
      </c>
      <c r="F4" s="63" t="s">
        <v>51</v>
      </c>
      <c r="G4" s="62" t="s">
        <v>48</v>
      </c>
      <c r="H4" s="132" t="s">
        <v>49</v>
      </c>
      <c r="I4" s="55" t="s">
        <v>50</v>
      </c>
      <c r="J4" s="56" t="s">
        <v>52</v>
      </c>
      <c r="K4" s="64" t="s">
        <v>53</v>
      </c>
    </row>
    <row r="5" spans="1:11" ht="15" customHeight="1">
      <c r="A5" s="74" t="s">
        <v>58</v>
      </c>
      <c r="B5" s="83"/>
      <c r="C5" s="111"/>
      <c r="D5" s="136"/>
      <c r="E5" s="114"/>
      <c r="F5" s="11">
        <f>C5*D5*E5</f>
        <v>0</v>
      </c>
      <c r="G5" s="111"/>
      <c r="H5" s="133"/>
      <c r="I5" s="114"/>
      <c r="J5" s="12">
        <f>G5*H5*I5</f>
        <v>0</v>
      </c>
      <c r="K5" s="10">
        <f t="shared" ref="K5:K9" si="0">F5+J5</f>
        <v>0</v>
      </c>
    </row>
    <row r="6" spans="1:11" s="7" customFormat="1" ht="15" customHeight="1">
      <c r="A6" s="74" t="s">
        <v>60</v>
      </c>
      <c r="B6" s="83"/>
      <c r="C6" s="111"/>
      <c r="D6" s="136"/>
      <c r="E6" s="114"/>
      <c r="F6" s="11">
        <f t="shared" ref="F6:F9" si="1">C6*D6*E6</f>
        <v>0</v>
      </c>
      <c r="G6" s="111"/>
      <c r="H6" s="133"/>
      <c r="I6" s="114"/>
      <c r="J6" s="12">
        <f t="shared" ref="J6:J9" si="2">G6*H6*I6</f>
        <v>0</v>
      </c>
      <c r="K6" s="10">
        <f t="shared" si="0"/>
        <v>0</v>
      </c>
    </row>
    <row r="7" spans="1:11" s="7" customFormat="1" ht="15" customHeight="1">
      <c r="A7" s="74" t="s">
        <v>61</v>
      </c>
      <c r="B7" s="83"/>
      <c r="C7" s="111"/>
      <c r="D7" s="136"/>
      <c r="E7" s="114"/>
      <c r="F7" s="11">
        <f t="shared" si="1"/>
        <v>0</v>
      </c>
      <c r="G7" s="111"/>
      <c r="H7" s="133"/>
      <c r="I7" s="114"/>
      <c r="J7" s="12">
        <f t="shared" si="2"/>
        <v>0</v>
      </c>
      <c r="K7" s="10">
        <f t="shared" si="0"/>
        <v>0</v>
      </c>
    </row>
    <row r="8" spans="1:11" s="7" customFormat="1" ht="15" customHeight="1">
      <c r="A8" s="74" t="s">
        <v>62</v>
      </c>
      <c r="B8" s="83"/>
      <c r="C8" s="112"/>
      <c r="D8" s="137"/>
      <c r="E8" s="115"/>
      <c r="F8" s="11">
        <f t="shared" si="1"/>
        <v>0</v>
      </c>
      <c r="G8" s="111"/>
      <c r="H8" s="133"/>
      <c r="I8" s="114"/>
      <c r="J8" s="12">
        <f t="shared" si="2"/>
        <v>0</v>
      </c>
      <c r="K8" s="10">
        <f t="shared" si="0"/>
        <v>0</v>
      </c>
    </row>
    <row r="9" spans="1:11" ht="15" customHeight="1">
      <c r="A9" s="75" t="s">
        <v>63</v>
      </c>
      <c r="B9" s="83"/>
      <c r="C9" s="112"/>
      <c r="D9" s="137"/>
      <c r="E9" s="115"/>
      <c r="F9" s="11">
        <f t="shared" si="1"/>
        <v>0</v>
      </c>
      <c r="G9" s="111"/>
      <c r="H9" s="133"/>
      <c r="I9" s="114"/>
      <c r="J9" s="12">
        <f t="shared" si="2"/>
        <v>0</v>
      </c>
      <c r="K9" s="10">
        <f t="shared" si="0"/>
        <v>0</v>
      </c>
    </row>
    <row r="10" spans="1:11" ht="15" customHeight="1" thickBot="1">
      <c r="A10" s="76"/>
      <c r="B10" s="85" t="s">
        <v>65</v>
      </c>
      <c r="C10" s="192"/>
      <c r="D10" s="189"/>
      <c r="E10" s="189"/>
      <c r="F10" s="49">
        <f>SUM(F5:F9)</f>
        <v>0</v>
      </c>
      <c r="G10" s="50"/>
      <c r="H10" s="144"/>
      <c r="I10" s="50"/>
      <c r="J10" s="49">
        <f>SUM(J5:J9)</f>
        <v>0</v>
      </c>
      <c r="K10" s="51">
        <f>SUM(K5:K9)</f>
        <v>0</v>
      </c>
    </row>
    <row r="11" spans="1:11" ht="15" customHeight="1">
      <c r="A11" s="77" t="s">
        <v>66</v>
      </c>
      <c r="B11" s="86" t="s">
        <v>67</v>
      </c>
      <c r="C11" s="106" t="s">
        <v>68</v>
      </c>
      <c r="D11" s="139" t="s">
        <v>69</v>
      </c>
      <c r="E11" s="116" t="s">
        <v>70</v>
      </c>
      <c r="F11" s="57" t="s">
        <v>52</v>
      </c>
      <c r="G11" s="54" t="s">
        <v>68</v>
      </c>
      <c r="H11" s="132" t="s">
        <v>69</v>
      </c>
      <c r="I11" s="54" t="s">
        <v>70</v>
      </c>
      <c r="J11" s="57" t="s">
        <v>52</v>
      </c>
      <c r="K11" s="58" t="s">
        <v>53</v>
      </c>
    </row>
    <row r="12" spans="1:11" ht="15" customHeight="1">
      <c r="A12" s="74" t="s">
        <v>72</v>
      </c>
      <c r="B12" s="83"/>
      <c r="C12" s="17"/>
      <c r="D12" s="140"/>
      <c r="E12" s="14"/>
      <c r="F12" s="19">
        <f>D12*E12</f>
        <v>0</v>
      </c>
      <c r="G12" s="14"/>
      <c r="H12" s="145"/>
      <c r="I12" s="15"/>
      <c r="J12" s="19">
        <f>H12*I12</f>
        <v>0</v>
      </c>
      <c r="K12" s="20">
        <f t="shared" ref="K12:K18" si="3">F12+J12</f>
        <v>0</v>
      </c>
    </row>
    <row r="13" spans="1:11" ht="13.15" customHeight="1">
      <c r="A13" s="74" t="s">
        <v>74</v>
      </c>
      <c r="B13" s="83"/>
      <c r="C13" s="17"/>
      <c r="D13" s="140"/>
      <c r="E13" s="14"/>
      <c r="F13" s="19">
        <f t="shared" ref="F13:F17" si="4">D13*E13</f>
        <v>0</v>
      </c>
      <c r="G13" s="14"/>
      <c r="H13" s="145"/>
      <c r="I13" s="15"/>
      <c r="J13" s="19">
        <f t="shared" ref="J13:J17" si="5">H13*I13</f>
        <v>0</v>
      </c>
      <c r="K13" s="20">
        <f t="shared" si="3"/>
        <v>0</v>
      </c>
    </row>
    <row r="14" spans="1:11">
      <c r="A14" s="74" t="s">
        <v>76</v>
      </c>
      <c r="B14" s="83"/>
      <c r="C14" s="17"/>
      <c r="D14" s="140"/>
      <c r="E14" s="14"/>
      <c r="F14" s="19">
        <f t="shared" si="4"/>
        <v>0</v>
      </c>
      <c r="G14" s="14"/>
      <c r="H14" s="145"/>
      <c r="I14" s="15"/>
      <c r="J14" s="19">
        <f t="shared" si="5"/>
        <v>0</v>
      </c>
      <c r="K14" s="20">
        <f t="shared" si="3"/>
        <v>0</v>
      </c>
    </row>
    <row r="15" spans="1:11" ht="13.15" customHeight="1">
      <c r="A15" s="74" t="s">
        <v>78</v>
      </c>
      <c r="B15" s="83"/>
      <c r="C15" s="17"/>
      <c r="D15" s="140"/>
      <c r="E15" s="14"/>
      <c r="F15" s="19">
        <f t="shared" si="4"/>
        <v>0</v>
      </c>
      <c r="G15" s="14"/>
      <c r="H15" s="110"/>
      <c r="I15" s="14"/>
      <c r="J15" s="19">
        <f t="shared" si="5"/>
        <v>0</v>
      </c>
      <c r="K15" s="20">
        <f t="shared" si="3"/>
        <v>0</v>
      </c>
    </row>
    <row r="16" spans="1:11" ht="13.15" customHeight="1">
      <c r="A16" s="74" t="s">
        <v>80</v>
      </c>
      <c r="B16" s="83"/>
      <c r="C16" s="17"/>
      <c r="D16" s="140"/>
      <c r="E16" s="14"/>
      <c r="F16" s="19">
        <f t="shared" si="4"/>
        <v>0</v>
      </c>
      <c r="G16" s="14"/>
      <c r="H16" s="110"/>
      <c r="I16" s="14"/>
      <c r="J16" s="19">
        <f t="shared" si="5"/>
        <v>0</v>
      </c>
      <c r="K16" s="20">
        <f t="shared" si="3"/>
        <v>0</v>
      </c>
    </row>
    <row r="17" spans="1:11" ht="13.9" customHeight="1" thickBot="1">
      <c r="A17" s="74" t="s">
        <v>82</v>
      </c>
      <c r="B17" s="83"/>
      <c r="C17" s="21"/>
      <c r="D17" s="141"/>
      <c r="E17" s="107"/>
      <c r="F17" s="108">
        <f t="shared" si="4"/>
        <v>0</v>
      </c>
      <c r="G17" s="14"/>
      <c r="H17" s="110"/>
      <c r="I17" s="14"/>
      <c r="J17" s="19">
        <f t="shared" si="5"/>
        <v>0</v>
      </c>
      <c r="K17" s="20">
        <f t="shared" si="3"/>
        <v>0</v>
      </c>
    </row>
    <row r="18" spans="1:11" ht="13.9" thickBot="1">
      <c r="A18" s="78"/>
      <c r="B18" s="87" t="s">
        <v>86</v>
      </c>
      <c r="C18" s="189"/>
      <c r="D18" s="189"/>
      <c r="E18" s="189"/>
      <c r="F18" s="49">
        <f>SUM(F12:F17)</f>
        <v>0</v>
      </c>
      <c r="G18" s="50"/>
      <c r="H18" s="144"/>
      <c r="I18" s="50"/>
      <c r="J18" s="49">
        <f>SUM(J12:J17)</f>
        <v>0</v>
      </c>
      <c r="K18" s="51">
        <f t="shared" si="3"/>
        <v>0</v>
      </c>
    </row>
    <row r="19" spans="1:11" ht="13.5">
      <c r="A19" s="77" t="s">
        <v>87</v>
      </c>
      <c r="B19" s="86" t="s">
        <v>126</v>
      </c>
      <c r="C19" s="106" t="s">
        <v>68</v>
      </c>
      <c r="D19" s="139" t="s">
        <v>69</v>
      </c>
      <c r="E19" s="116" t="s">
        <v>70</v>
      </c>
      <c r="F19" s="57" t="s">
        <v>52</v>
      </c>
      <c r="G19" s="54" t="s">
        <v>68</v>
      </c>
      <c r="H19" s="132" t="s">
        <v>69</v>
      </c>
      <c r="I19" s="54" t="s">
        <v>70</v>
      </c>
      <c r="J19" s="57" t="s">
        <v>52</v>
      </c>
      <c r="K19" s="58" t="s">
        <v>53</v>
      </c>
    </row>
    <row r="20" spans="1:11">
      <c r="A20" s="74" t="s">
        <v>89</v>
      </c>
      <c r="B20" s="83"/>
      <c r="C20" s="17"/>
      <c r="D20" s="140"/>
      <c r="E20" s="15"/>
      <c r="F20" s="19">
        <f>D20*E20</f>
        <v>0</v>
      </c>
      <c r="G20" s="14"/>
      <c r="H20" s="145"/>
      <c r="I20" s="15"/>
      <c r="J20" s="19">
        <f>H20*I20</f>
        <v>0</v>
      </c>
      <c r="K20" s="20">
        <f t="shared" ref="K20:K25" si="6">F20+J20</f>
        <v>0</v>
      </c>
    </row>
    <row r="21" spans="1:11">
      <c r="A21" s="74" t="s">
        <v>91</v>
      </c>
      <c r="B21" s="83"/>
      <c r="C21" s="17"/>
      <c r="D21" s="140"/>
      <c r="E21" s="15"/>
      <c r="F21" s="19">
        <f t="shared" ref="F21:F24" si="7">D21*E21</f>
        <v>0</v>
      </c>
      <c r="G21" s="14"/>
      <c r="H21" s="145"/>
      <c r="I21" s="15"/>
      <c r="J21" s="19">
        <f t="shared" ref="J21:J24" si="8">H21*I21</f>
        <v>0</v>
      </c>
      <c r="K21" s="20">
        <f t="shared" si="6"/>
        <v>0</v>
      </c>
    </row>
    <row r="22" spans="1:11">
      <c r="A22" s="74" t="s">
        <v>93</v>
      </c>
      <c r="B22" s="83"/>
      <c r="C22" s="17"/>
      <c r="D22" s="140"/>
      <c r="E22" s="15"/>
      <c r="F22" s="19">
        <f t="shared" si="7"/>
        <v>0</v>
      </c>
      <c r="G22" s="14"/>
      <c r="H22" s="145"/>
      <c r="I22" s="15"/>
      <c r="J22" s="19">
        <f t="shared" si="8"/>
        <v>0</v>
      </c>
      <c r="K22" s="20">
        <f t="shared" si="6"/>
        <v>0</v>
      </c>
    </row>
    <row r="23" spans="1:11">
      <c r="A23" s="74" t="s">
        <v>95</v>
      </c>
      <c r="B23" s="83"/>
      <c r="C23" s="17"/>
      <c r="D23" s="140"/>
      <c r="E23" s="15"/>
      <c r="F23" s="19">
        <f t="shared" si="7"/>
        <v>0</v>
      </c>
      <c r="G23" s="14"/>
      <c r="H23" s="145"/>
      <c r="I23" s="15"/>
      <c r="J23" s="19">
        <f t="shared" si="8"/>
        <v>0</v>
      </c>
      <c r="K23" s="20">
        <f t="shared" si="6"/>
        <v>0</v>
      </c>
    </row>
    <row r="24" spans="1:11" ht="13.9" thickBot="1">
      <c r="A24" s="74" t="s">
        <v>97</v>
      </c>
      <c r="B24" s="83"/>
      <c r="C24" s="21"/>
      <c r="D24" s="141"/>
      <c r="E24" s="22"/>
      <c r="F24" s="19">
        <f t="shared" si="7"/>
        <v>0</v>
      </c>
      <c r="G24" s="14"/>
      <c r="H24" s="145"/>
      <c r="I24" s="15"/>
      <c r="J24" s="19">
        <f t="shared" si="8"/>
        <v>0</v>
      </c>
      <c r="K24" s="20">
        <f t="shared" si="6"/>
        <v>0</v>
      </c>
    </row>
    <row r="25" spans="1:11" ht="13.5">
      <c r="A25" s="78"/>
      <c r="B25" s="87" t="s">
        <v>103</v>
      </c>
      <c r="C25" s="189"/>
      <c r="D25" s="189"/>
      <c r="E25" s="189"/>
      <c r="F25" s="49">
        <f>SUM(F20:F24)</f>
        <v>0</v>
      </c>
      <c r="G25" s="50"/>
      <c r="H25" s="144"/>
      <c r="I25" s="50"/>
      <c r="J25" s="49">
        <f>SUM(J20:J24)</f>
        <v>0</v>
      </c>
      <c r="K25" s="51">
        <f t="shared" si="6"/>
        <v>0</v>
      </c>
    </row>
    <row r="26" spans="1:11" ht="13.5">
      <c r="A26" s="77" t="s">
        <v>116</v>
      </c>
      <c r="B26" s="86" t="s">
        <v>105</v>
      </c>
      <c r="C26" s="106" t="s">
        <v>68</v>
      </c>
      <c r="D26" s="139" t="s">
        <v>69</v>
      </c>
      <c r="E26" s="116" t="s">
        <v>70</v>
      </c>
      <c r="F26" s="57" t="s">
        <v>52</v>
      </c>
      <c r="G26" s="54" t="s">
        <v>68</v>
      </c>
      <c r="H26" s="132" t="s">
        <v>69</v>
      </c>
      <c r="I26" s="54" t="s">
        <v>70</v>
      </c>
      <c r="J26" s="57" t="s">
        <v>52</v>
      </c>
      <c r="K26" s="58" t="s">
        <v>53</v>
      </c>
    </row>
    <row r="27" spans="1:11" ht="13.15" customHeight="1">
      <c r="A27" s="74" t="s">
        <v>118</v>
      </c>
      <c r="B27" s="83"/>
      <c r="C27" s="17"/>
      <c r="D27" s="140"/>
      <c r="E27" s="15"/>
      <c r="F27" s="19">
        <f>D27*E27</f>
        <v>0</v>
      </c>
      <c r="G27" s="14"/>
      <c r="H27" s="145"/>
      <c r="I27" s="15"/>
      <c r="J27" s="19">
        <f>H27*I27</f>
        <v>0</v>
      </c>
      <c r="K27" s="20">
        <f t="shared" ref="K27:K32" si="9">F27+J27</f>
        <v>0</v>
      </c>
    </row>
    <row r="28" spans="1:11" ht="13.15" customHeight="1">
      <c r="A28" s="74" t="s">
        <v>119</v>
      </c>
      <c r="B28" s="83"/>
      <c r="C28" s="17"/>
      <c r="D28" s="140"/>
      <c r="E28" s="15"/>
      <c r="F28" s="19">
        <f t="shared" ref="F28:F31" si="10">D28*E28</f>
        <v>0</v>
      </c>
      <c r="G28" s="17"/>
      <c r="H28" s="140"/>
      <c r="I28" s="15"/>
      <c r="J28" s="19">
        <f t="shared" ref="J28:J31" si="11">H28*I28</f>
        <v>0</v>
      </c>
      <c r="K28" s="20">
        <f t="shared" si="9"/>
        <v>0</v>
      </c>
    </row>
    <row r="29" spans="1:11">
      <c r="A29" s="74" t="s">
        <v>120</v>
      </c>
      <c r="B29" s="83"/>
      <c r="C29" s="17"/>
      <c r="D29" s="140"/>
      <c r="E29" s="15"/>
      <c r="F29" s="19">
        <f t="shared" si="10"/>
        <v>0</v>
      </c>
      <c r="G29" s="14"/>
      <c r="H29" s="145"/>
      <c r="I29" s="15"/>
      <c r="J29" s="19">
        <f t="shared" si="11"/>
        <v>0</v>
      </c>
      <c r="K29" s="20">
        <f t="shared" si="9"/>
        <v>0</v>
      </c>
    </row>
    <row r="30" spans="1:11" ht="13.15" customHeight="1">
      <c r="A30" s="74" t="s">
        <v>121</v>
      </c>
      <c r="B30" s="83"/>
      <c r="C30" s="17"/>
      <c r="D30" s="140"/>
      <c r="E30" s="15"/>
      <c r="F30" s="19">
        <f t="shared" si="10"/>
        <v>0</v>
      </c>
      <c r="G30" s="14"/>
      <c r="H30" s="145"/>
      <c r="I30" s="15"/>
      <c r="J30" s="19">
        <f t="shared" si="11"/>
        <v>0</v>
      </c>
      <c r="K30" s="20">
        <f t="shared" si="9"/>
        <v>0</v>
      </c>
    </row>
    <row r="31" spans="1:11" ht="13.9" thickBot="1">
      <c r="A31" s="74" t="s">
        <v>122</v>
      </c>
      <c r="B31" s="83"/>
      <c r="C31" s="21"/>
      <c r="D31" s="141"/>
      <c r="E31" s="22"/>
      <c r="F31" s="19">
        <f t="shared" si="10"/>
        <v>0</v>
      </c>
      <c r="G31" s="14"/>
      <c r="H31" s="145"/>
      <c r="I31" s="15"/>
      <c r="J31" s="19">
        <f t="shared" si="11"/>
        <v>0</v>
      </c>
      <c r="K31" s="20">
        <f t="shared" si="9"/>
        <v>0</v>
      </c>
    </row>
    <row r="32" spans="1:11" ht="13.9" thickBot="1">
      <c r="A32" s="78"/>
      <c r="B32" s="87" t="s">
        <v>115</v>
      </c>
      <c r="C32" s="189"/>
      <c r="D32" s="189"/>
      <c r="E32" s="189"/>
      <c r="F32" s="49">
        <f>SUM(F27:F31)</f>
        <v>0</v>
      </c>
      <c r="G32" s="50"/>
      <c r="H32" s="144"/>
      <c r="I32" s="50"/>
      <c r="J32" s="49">
        <f>SUM(J27:J31)</f>
        <v>0</v>
      </c>
      <c r="K32" s="51">
        <f t="shared" si="9"/>
        <v>0</v>
      </c>
    </row>
    <row r="33" spans="1:11">
      <c r="A33" s="77" t="s">
        <v>127</v>
      </c>
      <c r="B33" s="86" t="s">
        <v>117</v>
      </c>
      <c r="C33" s="106" t="s">
        <v>68</v>
      </c>
      <c r="D33" s="139" t="s">
        <v>69</v>
      </c>
      <c r="E33" s="116" t="s">
        <v>70</v>
      </c>
      <c r="F33" s="57" t="s">
        <v>52</v>
      </c>
      <c r="G33" s="54" t="s">
        <v>68</v>
      </c>
      <c r="H33" s="132" t="s">
        <v>69</v>
      </c>
      <c r="I33" s="54" t="s">
        <v>70</v>
      </c>
      <c r="J33" s="57" t="s">
        <v>52</v>
      </c>
      <c r="K33" s="58" t="s">
        <v>53</v>
      </c>
    </row>
    <row r="34" spans="1:11">
      <c r="A34" s="74" t="s">
        <v>128</v>
      </c>
      <c r="B34" s="83"/>
      <c r="C34" s="17"/>
      <c r="D34" s="140"/>
      <c r="E34" s="15"/>
      <c r="F34" s="19">
        <f>D34*E34</f>
        <v>0</v>
      </c>
      <c r="G34" s="14"/>
      <c r="H34" s="145"/>
      <c r="I34" s="15"/>
      <c r="J34" s="19">
        <f>H34*I34</f>
        <v>0</v>
      </c>
      <c r="K34" s="20">
        <f t="shared" ref="K34:K39" si="12">F34+J34</f>
        <v>0</v>
      </c>
    </row>
    <row r="35" spans="1:11">
      <c r="A35" s="74" t="s">
        <v>129</v>
      </c>
      <c r="B35" s="83"/>
      <c r="C35" s="17"/>
      <c r="D35" s="140"/>
      <c r="E35" s="15"/>
      <c r="F35" s="19">
        <f t="shared" ref="F35:F38" si="13">D35*E35</f>
        <v>0</v>
      </c>
      <c r="G35" s="14"/>
      <c r="H35" s="145"/>
      <c r="I35" s="15"/>
      <c r="J35" s="19">
        <f t="shared" ref="J35:J38" si="14">H35*I35</f>
        <v>0</v>
      </c>
      <c r="K35" s="20">
        <f t="shared" si="12"/>
        <v>0</v>
      </c>
    </row>
    <row r="36" spans="1:11">
      <c r="A36" s="74" t="s">
        <v>130</v>
      </c>
      <c r="B36" s="83"/>
      <c r="C36" s="17"/>
      <c r="D36" s="140"/>
      <c r="E36" s="15"/>
      <c r="F36" s="19">
        <f t="shared" si="13"/>
        <v>0</v>
      </c>
      <c r="G36" s="14"/>
      <c r="H36" s="145"/>
      <c r="I36" s="15"/>
      <c r="J36" s="19">
        <f t="shared" si="14"/>
        <v>0</v>
      </c>
      <c r="K36" s="20">
        <f t="shared" si="12"/>
        <v>0</v>
      </c>
    </row>
    <row r="37" spans="1:11">
      <c r="A37" s="74" t="s">
        <v>131</v>
      </c>
      <c r="B37" s="83"/>
      <c r="C37" s="17"/>
      <c r="D37" s="140"/>
      <c r="E37" s="15"/>
      <c r="F37" s="19">
        <f t="shared" si="13"/>
        <v>0</v>
      </c>
      <c r="G37" s="14"/>
      <c r="H37" s="145"/>
      <c r="I37" s="15"/>
      <c r="J37" s="19">
        <f t="shared" si="14"/>
        <v>0</v>
      </c>
      <c r="K37" s="20">
        <f t="shared" si="12"/>
        <v>0</v>
      </c>
    </row>
    <row r="38" spans="1:11" ht="13.9" thickBot="1">
      <c r="A38" s="74" t="s">
        <v>132</v>
      </c>
      <c r="B38" s="83"/>
      <c r="C38" s="21"/>
      <c r="D38" s="141"/>
      <c r="E38" s="22"/>
      <c r="F38" s="19">
        <f t="shared" si="13"/>
        <v>0</v>
      </c>
      <c r="G38" s="14"/>
      <c r="H38" s="145"/>
      <c r="I38" s="15"/>
      <c r="J38" s="19">
        <f t="shared" si="14"/>
        <v>0</v>
      </c>
      <c r="K38" s="20">
        <f t="shared" si="12"/>
        <v>0</v>
      </c>
    </row>
    <row r="39" spans="1:11" ht="13.9" thickBot="1">
      <c r="A39" s="78"/>
      <c r="B39" s="87" t="s">
        <v>123</v>
      </c>
      <c r="C39" s="189"/>
      <c r="D39" s="189"/>
      <c r="E39" s="189"/>
      <c r="F39" s="49">
        <f>SUM(F34:F38)</f>
        <v>0</v>
      </c>
      <c r="G39" s="50"/>
      <c r="H39" s="144"/>
      <c r="I39" s="50"/>
      <c r="J39" s="49">
        <f>SUM(J34:J38)</f>
        <v>0</v>
      </c>
      <c r="K39" s="51">
        <f t="shared" si="12"/>
        <v>0</v>
      </c>
    </row>
    <row r="40" spans="1:11" ht="13.9" thickBot="1">
      <c r="A40" s="79"/>
      <c r="B40" s="88"/>
      <c r="C40" s="2"/>
      <c r="D40" s="142"/>
      <c r="E40" s="113"/>
      <c r="H40" s="118"/>
      <c r="I40" s="113"/>
      <c r="J40" s="3"/>
      <c r="K40" s="3"/>
    </row>
    <row r="41" spans="1:11" ht="13.9" thickBot="1">
      <c r="A41" s="80"/>
      <c r="B41" s="89" t="s">
        <v>133</v>
      </c>
      <c r="C41" s="65"/>
      <c r="D41" s="143"/>
      <c r="E41" s="117"/>
      <c r="F41" s="67">
        <f>F39+F18+F25+F32+F10</f>
        <v>0</v>
      </c>
      <c r="G41" s="66"/>
      <c r="H41" s="129"/>
      <c r="I41" s="117"/>
      <c r="J41" s="67">
        <f>J39+J18+J25+J32+J10</f>
        <v>0</v>
      </c>
      <c r="K41" s="68">
        <f>F41+J41</f>
        <v>0</v>
      </c>
    </row>
    <row r="42" spans="1:11" ht="12.75"/>
    <row r="43" spans="1:11" ht="12.75"/>
    <row r="44" spans="1:11" ht="12.75"/>
    <row r="45" spans="1:11" ht="12.75"/>
    <row r="46" spans="1:11" ht="12.75"/>
    <row r="47" spans="1:11" ht="12.75"/>
    <row r="48" spans="1:11" ht="12.75"/>
  </sheetData>
  <mergeCells count="7">
    <mergeCell ref="C32:E32"/>
    <mergeCell ref="C39:E39"/>
    <mergeCell ref="C3:F3"/>
    <mergeCell ref="G3:J3"/>
    <mergeCell ref="C10:E10"/>
    <mergeCell ref="C18:E18"/>
    <mergeCell ref="C25:E25"/>
  </mergeCells>
  <pageMargins left="0.7" right="0.7" top="0.75" bottom="0.75" header="0.3" footer="0.3"/>
  <pageSetup scale="6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11D9-9C47-4C54-8E62-37794994CC4A}">
  <dimension ref="A1:H21"/>
  <sheetViews>
    <sheetView workbookViewId="0">
      <selection activeCell="D13" sqref="D13"/>
    </sheetView>
  </sheetViews>
  <sheetFormatPr defaultColWidth="8.7109375" defaultRowHeight="13.15"/>
  <cols>
    <col min="1" max="1" width="34.140625" style="103" customWidth="1"/>
    <col min="2" max="3" width="19.42578125" style="2" customWidth="1"/>
    <col min="4" max="7" width="19.42578125" style="3" customWidth="1"/>
    <col min="8" max="8" width="19.42578125" style="2" customWidth="1"/>
    <col min="9" max="9" width="23.140625" style="2" customWidth="1"/>
    <col min="10" max="16384" width="8.7109375" style="2"/>
  </cols>
  <sheetData>
    <row r="1" spans="1:8">
      <c r="A1" s="96" t="s">
        <v>30</v>
      </c>
    </row>
    <row r="2" spans="1:8">
      <c r="A2" s="96" t="s">
        <v>31</v>
      </c>
    </row>
    <row r="3" spans="1:8">
      <c r="A3" s="96" t="s">
        <v>32</v>
      </c>
    </row>
    <row r="4" spans="1:8">
      <c r="A4" s="96" t="s">
        <v>33</v>
      </c>
    </row>
    <row r="5" spans="1:8">
      <c r="A5" s="97"/>
    </row>
    <row r="6" spans="1:8" ht="13.9" thickBot="1">
      <c r="A6" s="96" t="s">
        <v>34</v>
      </c>
      <c r="C6" s="3"/>
    </row>
    <row r="7" spans="1:8" ht="27" thickBot="1">
      <c r="A7" s="4" t="s">
        <v>35</v>
      </c>
      <c r="B7" s="5" t="s">
        <v>36</v>
      </c>
      <c r="C7" s="5" t="s">
        <v>37</v>
      </c>
      <c r="D7" s="41" t="s">
        <v>38</v>
      </c>
      <c r="E7" s="42" t="s">
        <v>21</v>
      </c>
      <c r="F7" s="35" t="s">
        <v>24</v>
      </c>
      <c r="G7" s="2"/>
    </row>
    <row r="8" spans="1:8" ht="15" customHeight="1">
      <c r="A8" s="98" t="s">
        <v>6</v>
      </c>
      <c r="B8" s="40">
        <f>'Detail Budget - Example'!F11</f>
        <v>136000</v>
      </c>
      <c r="C8" s="40">
        <f>'Detail Budget - Example'!J11</f>
        <v>136000</v>
      </c>
      <c r="D8" s="104">
        <f>SUM(B8:C8)</f>
        <v>272000</v>
      </c>
      <c r="E8" s="43">
        <f>'Detail Budget - Example'!O11</f>
        <v>72000</v>
      </c>
      <c r="F8" s="44">
        <f>'Detail Budget - Example'!S11</f>
        <v>200000</v>
      </c>
      <c r="G8" s="6"/>
      <c r="H8" s="6"/>
    </row>
    <row r="9" spans="1:8" ht="15" customHeight="1">
      <c r="A9" s="99" t="s">
        <v>9</v>
      </c>
      <c r="B9" s="147">
        <f>'Detail Budget - Example'!F20</f>
        <v>7350</v>
      </c>
      <c r="C9" s="147">
        <f>'Detail Budget - Example'!J20</f>
        <v>4080</v>
      </c>
      <c r="D9" s="105">
        <f t="shared" ref="D9:D12" si="0">SUM(B9:C9)</f>
        <v>11430</v>
      </c>
      <c r="E9" s="45">
        <f>'Detail Budget - Example'!O20</f>
        <v>11430</v>
      </c>
      <c r="F9" s="46">
        <f>'Detail Budget - Example'!S20</f>
        <v>0</v>
      </c>
      <c r="G9" s="6"/>
      <c r="H9" s="6"/>
    </row>
    <row r="10" spans="1:8" ht="15" customHeight="1">
      <c r="A10" s="99" t="s">
        <v>39</v>
      </c>
      <c r="B10" s="147">
        <f>'Detail Budget - Example'!F29</f>
        <v>249400</v>
      </c>
      <c r="C10" s="147">
        <f>'Detail Budget - Example'!J29</f>
        <v>0</v>
      </c>
      <c r="D10" s="105">
        <f t="shared" si="0"/>
        <v>249400</v>
      </c>
      <c r="E10" s="45">
        <f>'Detail Budget - Example'!O29</f>
        <v>150000</v>
      </c>
      <c r="F10" s="46">
        <f>'Detail Budget - Example'!S29</f>
        <v>99400</v>
      </c>
      <c r="G10" s="6"/>
      <c r="H10" s="6"/>
    </row>
    <row r="11" spans="1:8" ht="15" customHeight="1">
      <c r="A11" s="99" t="s">
        <v>40</v>
      </c>
      <c r="B11" s="34">
        <f>'Detail Budget - Example'!F36</f>
        <v>27750</v>
      </c>
      <c r="C11" s="34">
        <f>'Detail Budget - Example'!J36</f>
        <v>7500</v>
      </c>
      <c r="D11" s="105">
        <f t="shared" si="0"/>
        <v>35250</v>
      </c>
      <c r="E11" s="45">
        <f>'Detail Budget - Example'!O36</f>
        <v>35250</v>
      </c>
      <c r="F11" s="46">
        <f>'Detail Budget - Example'!S36</f>
        <v>0</v>
      </c>
      <c r="G11" s="6"/>
      <c r="H11" s="6"/>
    </row>
    <row r="12" spans="1:8" s="7" customFormat="1" ht="15" customHeight="1" thickBot="1">
      <c r="A12" s="100" t="s">
        <v>18</v>
      </c>
      <c r="B12" s="34">
        <f>'Detail Budget - Example'!F43</f>
        <v>21600</v>
      </c>
      <c r="C12" s="34">
        <f>'Detail Budget - Example'!J43</f>
        <v>2600</v>
      </c>
      <c r="D12" s="146">
        <f t="shared" si="0"/>
        <v>24200</v>
      </c>
      <c r="E12" s="94">
        <f>'Detail Budget - Example'!O43</f>
        <v>24200</v>
      </c>
      <c r="F12" s="95">
        <f>'Detail Budget - Example'!S43</f>
        <v>0</v>
      </c>
      <c r="G12" s="6"/>
    </row>
    <row r="13" spans="1:8" ht="13.9" thickBot="1">
      <c r="A13" s="101" t="s">
        <v>41</v>
      </c>
      <c r="B13" s="8">
        <f>SUM(B8:B12)</f>
        <v>442100</v>
      </c>
      <c r="C13" s="8">
        <f>SUM(C8:C12)</f>
        <v>150180</v>
      </c>
      <c r="D13" s="8">
        <f>B13+C13</f>
        <v>592280</v>
      </c>
      <c r="E13" s="47">
        <f>SUM(E8:E12)</f>
        <v>292880</v>
      </c>
      <c r="F13" s="9">
        <f>SUM(F8:F12)</f>
        <v>299400</v>
      </c>
      <c r="G13" s="6"/>
    </row>
    <row r="15" spans="1:8">
      <c r="A15" s="102"/>
    </row>
    <row r="16" spans="1:8">
      <c r="A16" s="102"/>
      <c r="D16" s="18"/>
    </row>
    <row r="17" spans="1:1">
      <c r="A17" s="102"/>
    </row>
    <row r="18" spans="1:1">
      <c r="A18" s="102"/>
    </row>
    <row r="19" spans="1:1">
      <c r="A19" s="102"/>
    </row>
    <row r="20" spans="1:1">
      <c r="A20" s="102"/>
    </row>
    <row r="21" spans="1:1" ht="12.7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CC63-433F-49AF-A7EE-9056032D01BC}">
  <dimension ref="A1:T47"/>
  <sheetViews>
    <sheetView topLeftCell="A2" zoomScale="85" zoomScaleNormal="85" workbookViewId="0">
      <selection activeCell="A2" sqref="A1:XFD1048576"/>
    </sheetView>
  </sheetViews>
  <sheetFormatPr defaultColWidth="8.7109375" defaultRowHeight="12.75"/>
  <cols>
    <col min="1" max="1" width="3.7109375" style="79" customWidth="1"/>
    <col min="2" max="2" width="35.42578125" style="88" customWidth="1"/>
    <col min="3" max="3" width="12.28515625" style="2" bestFit="1" customWidth="1"/>
    <col min="4" max="4" width="12.28515625" style="142" customWidth="1"/>
    <col min="5" max="5" width="12.7109375" style="113" bestFit="1" customWidth="1"/>
    <col min="6" max="6" width="14.7109375" style="3" bestFit="1" customWidth="1"/>
    <col min="7" max="7" width="12.28515625" style="3" bestFit="1" customWidth="1"/>
    <col min="8" max="8" width="11.5703125" style="118" bestFit="1" customWidth="1"/>
    <col min="9" max="9" width="12.7109375" style="113" bestFit="1" customWidth="1"/>
    <col min="10" max="11" width="14.7109375" style="3" bestFit="1" customWidth="1"/>
    <col min="12" max="12" width="11" style="90" bestFit="1" customWidth="1"/>
    <col min="13" max="13" width="10.28515625" style="173" customWidth="1"/>
    <col min="14" max="14" width="13.28515625" style="113" bestFit="1" customWidth="1"/>
    <col min="15" max="15" width="19.42578125" style="3" customWidth="1"/>
    <col min="16" max="16" width="9.7109375" style="118" customWidth="1"/>
    <col min="17" max="17" width="9.28515625" style="180" bestFit="1" customWidth="1"/>
    <col min="18" max="18" width="13.28515625" style="113" bestFit="1" customWidth="1"/>
    <col min="19" max="19" width="19.28515625" style="3" bestFit="1" customWidth="1"/>
    <col min="20" max="20" width="19.42578125" style="3" customWidth="1"/>
    <col min="21" max="21" width="19.42578125" style="2" customWidth="1"/>
    <col min="22" max="22" width="23.140625" style="2" customWidth="1"/>
    <col min="23" max="16384" width="8.7109375" style="2"/>
  </cols>
  <sheetData>
    <row r="1" spans="1:20" ht="13.5">
      <c r="A1" s="71"/>
      <c r="B1" s="81" t="s">
        <v>42</v>
      </c>
      <c r="C1" s="3"/>
      <c r="D1" s="134"/>
    </row>
    <row r="2" spans="1:20">
      <c r="A2" s="71"/>
      <c r="B2" s="81"/>
      <c r="C2" s="3"/>
      <c r="D2" s="134"/>
    </row>
    <row r="3" spans="1:20" ht="30" customHeight="1" thickBot="1">
      <c r="A3" s="72"/>
      <c r="B3" s="70" t="s">
        <v>43</v>
      </c>
      <c r="C3" s="186" t="s">
        <v>36</v>
      </c>
      <c r="D3" s="187"/>
      <c r="E3" s="187"/>
      <c r="F3" s="188"/>
      <c r="G3" s="185" t="s">
        <v>37</v>
      </c>
      <c r="H3" s="185"/>
      <c r="I3" s="185"/>
      <c r="J3" s="185"/>
      <c r="K3" s="61"/>
      <c r="L3" s="186" t="s">
        <v>44</v>
      </c>
      <c r="M3" s="187"/>
      <c r="N3" s="187"/>
      <c r="O3" s="188"/>
      <c r="P3" s="186" t="s">
        <v>45</v>
      </c>
      <c r="Q3" s="187"/>
      <c r="R3" s="187"/>
      <c r="S3" s="188"/>
      <c r="T3" s="2"/>
    </row>
    <row r="4" spans="1:20" ht="13.5">
      <c r="A4" s="73" t="s">
        <v>46</v>
      </c>
      <c r="B4" s="82" t="s">
        <v>47</v>
      </c>
      <c r="C4" s="62" t="s">
        <v>48</v>
      </c>
      <c r="D4" s="135" t="s">
        <v>49</v>
      </c>
      <c r="E4" s="55" t="s">
        <v>50</v>
      </c>
      <c r="F4" s="63" t="s">
        <v>51</v>
      </c>
      <c r="G4" s="62" t="s">
        <v>48</v>
      </c>
      <c r="H4" s="132" t="s">
        <v>49</v>
      </c>
      <c r="I4" s="55" t="s">
        <v>50</v>
      </c>
      <c r="J4" s="56" t="s">
        <v>52</v>
      </c>
      <c r="K4" s="64" t="s">
        <v>53</v>
      </c>
      <c r="L4" s="123" t="s">
        <v>54</v>
      </c>
      <c r="M4" s="174" t="s">
        <v>49</v>
      </c>
      <c r="N4" s="59" t="s">
        <v>55</v>
      </c>
      <c r="O4" s="60" t="s">
        <v>56</v>
      </c>
      <c r="P4" s="119" t="s">
        <v>54</v>
      </c>
      <c r="Q4" s="177" t="s">
        <v>49</v>
      </c>
      <c r="R4" s="59" t="s">
        <v>55</v>
      </c>
      <c r="S4" s="60" t="s">
        <v>57</v>
      </c>
      <c r="T4" s="2"/>
    </row>
    <row r="5" spans="1:20" ht="15" customHeight="1">
      <c r="A5" s="74" t="s">
        <v>58</v>
      </c>
      <c r="B5" s="83" t="s">
        <v>134</v>
      </c>
      <c r="C5" s="111">
        <v>1</v>
      </c>
      <c r="D5" s="136">
        <v>260</v>
      </c>
      <c r="E5" s="114">
        <v>50</v>
      </c>
      <c r="F5" s="11">
        <f>C5*D5*E5</f>
        <v>13000</v>
      </c>
      <c r="G5" s="111">
        <v>1</v>
      </c>
      <c r="H5" s="133">
        <v>260</v>
      </c>
      <c r="I5" s="114">
        <v>50</v>
      </c>
      <c r="J5" s="12">
        <f>G5*H5*I5</f>
        <v>13000</v>
      </c>
      <c r="K5" s="10">
        <f t="shared" ref="K5:K10" si="0">F5+J5</f>
        <v>26000</v>
      </c>
      <c r="L5" s="124">
        <f>C5</f>
        <v>1</v>
      </c>
      <c r="M5" s="175">
        <f>D5+H5</f>
        <v>520</v>
      </c>
      <c r="N5" s="24">
        <v>50</v>
      </c>
      <c r="O5" s="28">
        <f>L5*M5*N5</f>
        <v>26000</v>
      </c>
      <c r="P5" s="130"/>
      <c r="Q5" s="181"/>
      <c r="R5" s="26"/>
      <c r="S5" s="31">
        <f>P5*Q5*R5</f>
        <v>0</v>
      </c>
      <c r="T5" s="2"/>
    </row>
    <row r="6" spans="1:20" s="7" customFormat="1" ht="15" customHeight="1">
      <c r="A6" s="74" t="s">
        <v>60</v>
      </c>
      <c r="B6" s="83" t="s">
        <v>135</v>
      </c>
      <c r="C6" s="111">
        <v>1</v>
      </c>
      <c r="D6" s="136">
        <v>100</v>
      </c>
      <c r="E6" s="114">
        <v>40</v>
      </c>
      <c r="F6" s="11">
        <f t="shared" ref="F6:F10" si="1">C6*D6*E6</f>
        <v>4000</v>
      </c>
      <c r="G6" s="111">
        <v>1</v>
      </c>
      <c r="H6" s="133">
        <v>100</v>
      </c>
      <c r="I6" s="114">
        <v>40</v>
      </c>
      <c r="J6" s="12">
        <f t="shared" ref="J6:J10" si="2">G6*H6*I6</f>
        <v>4000</v>
      </c>
      <c r="K6" s="10">
        <f t="shared" si="0"/>
        <v>8000</v>
      </c>
      <c r="L6" s="124">
        <f t="shared" ref="L6:L7" si="3">C6</f>
        <v>1</v>
      </c>
      <c r="M6" s="175">
        <f t="shared" ref="M6:M7" si="4">D6+H6</f>
        <v>200</v>
      </c>
      <c r="N6" s="24">
        <v>40</v>
      </c>
      <c r="O6" s="28">
        <f t="shared" ref="O6:O10" si="5">L6*M6*N6</f>
        <v>8000</v>
      </c>
      <c r="P6" s="130"/>
      <c r="Q6" s="181"/>
      <c r="R6" s="26"/>
      <c r="S6" s="31">
        <f t="shared" ref="S6:S10" si="6">P6*Q6*R6</f>
        <v>0</v>
      </c>
    </row>
    <row r="7" spans="1:20" s="7" customFormat="1" ht="15" customHeight="1">
      <c r="A7" s="74" t="s">
        <v>61</v>
      </c>
      <c r="B7" s="83" t="s">
        <v>136</v>
      </c>
      <c r="C7" s="111">
        <v>1</v>
      </c>
      <c r="D7" s="136">
        <v>100</v>
      </c>
      <c r="E7" s="114">
        <v>40</v>
      </c>
      <c r="F7" s="11">
        <f t="shared" si="1"/>
        <v>4000</v>
      </c>
      <c r="G7" s="111">
        <v>1</v>
      </c>
      <c r="H7" s="133">
        <v>100</v>
      </c>
      <c r="I7" s="114">
        <v>40</v>
      </c>
      <c r="J7" s="12">
        <f t="shared" si="2"/>
        <v>4000</v>
      </c>
      <c r="K7" s="10">
        <f t="shared" si="0"/>
        <v>8000</v>
      </c>
      <c r="L7" s="124">
        <f t="shared" si="3"/>
        <v>1</v>
      </c>
      <c r="M7" s="175">
        <f t="shared" si="4"/>
        <v>200</v>
      </c>
      <c r="N7" s="24">
        <v>40</v>
      </c>
      <c r="O7" s="28">
        <f t="shared" si="5"/>
        <v>8000</v>
      </c>
      <c r="P7" s="130"/>
      <c r="Q7" s="181"/>
      <c r="R7" s="26"/>
      <c r="S7" s="31">
        <f t="shared" si="6"/>
        <v>0</v>
      </c>
    </row>
    <row r="8" spans="1:20" s="7" customFormat="1" ht="15" customHeight="1">
      <c r="A8" s="74" t="s">
        <v>62</v>
      </c>
      <c r="B8" s="83" t="s">
        <v>137</v>
      </c>
      <c r="C8" s="112">
        <v>4</v>
      </c>
      <c r="D8" s="137">
        <v>75</v>
      </c>
      <c r="E8" s="115">
        <v>50</v>
      </c>
      <c r="F8" s="11">
        <f t="shared" si="1"/>
        <v>15000</v>
      </c>
      <c r="G8" s="111">
        <v>4</v>
      </c>
      <c r="H8" s="133">
        <v>75</v>
      </c>
      <c r="I8" s="114">
        <v>50</v>
      </c>
      <c r="J8" s="12">
        <f t="shared" si="2"/>
        <v>15000</v>
      </c>
      <c r="K8" s="10">
        <f t="shared" si="0"/>
        <v>30000</v>
      </c>
      <c r="L8" s="124">
        <v>4</v>
      </c>
      <c r="M8" s="175">
        <f>D8+H8</f>
        <v>150</v>
      </c>
      <c r="N8" s="24">
        <v>50</v>
      </c>
      <c r="O8" s="28">
        <f t="shared" si="5"/>
        <v>30000</v>
      </c>
      <c r="P8" s="130"/>
      <c r="Q8" s="181"/>
      <c r="R8" s="26"/>
      <c r="S8" s="31">
        <f t="shared" si="6"/>
        <v>0</v>
      </c>
    </row>
    <row r="9" spans="1:20" ht="15" customHeight="1">
      <c r="A9" s="75" t="s">
        <v>63</v>
      </c>
      <c r="B9" s="84" t="s">
        <v>138</v>
      </c>
      <c r="C9" s="112">
        <v>20</v>
      </c>
      <c r="D9" s="137">
        <v>200</v>
      </c>
      <c r="E9" s="115">
        <v>25</v>
      </c>
      <c r="F9" s="11">
        <f t="shared" si="1"/>
        <v>100000</v>
      </c>
      <c r="G9" s="111">
        <v>20</v>
      </c>
      <c r="H9" s="133">
        <v>200</v>
      </c>
      <c r="I9" s="114">
        <v>25</v>
      </c>
      <c r="J9" s="12">
        <f t="shared" si="2"/>
        <v>100000</v>
      </c>
      <c r="K9" s="10">
        <f t="shared" si="0"/>
        <v>200000</v>
      </c>
      <c r="L9" s="124"/>
      <c r="M9" s="175"/>
      <c r="N9" s="24"/>
      <c r="O9" s="28">
        <f t="shared" si="5"/>
        <v>0</v>
      </c>
      <c r="P9" s="172">
        <v>20</v>
      </c>
      <c r="Q9" s="183">
        <v>400</v>
      </c>
      <c r="R9" s="26">
        <v>25</v>
      </c>
      <c r="S9" s="31">
        <f t="shared" si="6"/>
        <v>200000</v>
      </c>
      <c r="T9" s="2"/>
    </row>
    <row r="10" spans="1:20" ht="13.5">
      <c r="A10" s="91" t="s">
        <v>64</v>
      </c>
      <c r="B10" s="92" t="s">
        <v>59</v>
      </c>
      <c r="C10" s="93"/>
      <c r="D10" s="138"/>
      <c r="E10" s="93"/>
      <c r="F10" s="11">
        <f t="shared" si="1"/>
        <v>0</v>
      </c>
      <c r="G10" s="111"/>
      <c r="H10" s="133"/>
      <c r="I10" s="114"/>
      <c r="J10" s="12">
        <f t="shared" si="2"/>
        <v>0</v>
      </c>
      <c r="K10" s="10">
        <f t="shared" si="0"/>
        <v>0</v>
      </c>
      <c r="L10" s="124"/>
      <c r="M10" s="175"/>
      <c r="N10" s="24"/>
      <c r="O10" s="28">
        <f t="shared" si="5"/>
        <v>0</v>
      </c>
      <c r="P10" s="130"/>
      <c r="Q10" s="181"/>
      <c r="R10" s="26"/>
      <c r="S10" s="31">
        <f t="shared" si="6"/>
        <v>0</v>
      </c>
      <c r="T10" s="2"/>
    </row>
    <row r="11" spans="1:20" ht="13.5">
      <c r="A11" s="76"/>
      <c r="B11" s="85" t="s">
        <v>65</v>
      </c>
      <c r="C11" s="189"/>
      <c r="D11" s="189"/>
      <c r="E11" s="189"/>
      <c r="F11" s="49">
        <f>SUM(F5:F10)</f>
        <v>136000</v>
      </c>
      <c r="G11" s="50"/>
      <c r="H11" s="144"/>
      <c r="I11" s="50"/>
      <c r="J11" s="49">
        <f>SUM(J5:J10)</f>
        <v>136000</v>
      </c>
      <c r="K11" s="51">
        <f>SUM(K5:K10)</f>
        <v>272000</v>
      </c>
      <c r="L11" s="125"/>
      <c r="M11" s="176"/>
      <c r="N11" s="52"/>
      <c r="O11" s="53">
        <f>SUM(O5:O10)</f>
        <v>72000</v>
      </c>
      <c r="P11" s="120"/>
      <c r="Q11" s="182"/>
      <c r="R11" s="52"/>
      <c r="S11" s="53">
        <f>SUM(S5:S9)</f>
        <v>200000</v>
      </c>
      <c r="T11" s="6">
        <f>K11-(O11+S11)</f>
        <v>0</v>
      </c>
    </row>
    <row r="12" spans="1:20" ht="13.5">
      <c r="A12" s="77" t="s">
        <v>66</v>
      </c>
      <c r="B12" s="86" t="s">
        <v>67</v>
      </c>
      <c r="C12" s="106" t="s">
        <v>68</v>
      </c>
      <c r="D12" s="139" t="s">
        <v>69</v>
      </c>
      <c r="E12" s="116" t="s">
        <v>70</v>
      </c>
      <c r="F12" s="57" t="s">
        <v>52</v>
      </c>
      <c r="G12" s="54" t="s">
        <v>68</v>
      </c>
      <c r="H12" s="132" t="s">
        <v>69</v>
      </c>
      <c r="I12" s="54" t="s">
        <v>70</v>
      </c>
      <c r="J12" s="57" t="s">
        <v>52</v>
      </c>
      <c r="K12" s="58" t="s">
        <v>53</v>
      </c>
      <c r="L12" s="126" t="s">
        <v>68</v>
      </c>
      <c r="M12" s="177" t="s">
        <v>69</v>
      </c>
      <c r="N12" s="59" t="s">
        <v>71</v>
      </c>
      <c r="O12" s="60"/>
      <c r="P12" s="121" t="s">
        <v>68</v>
      </c>
      <c r="Q12" s="177" t="s">
        <v>69</v>
      </c>
      <c r="R12" s="59" t="s">
        <v>71</v>
      </c>
      <c r="S12" s="60"/>
    </row>
    <row r="13" spans="1:20" ht="13.5">
      <c r="A13" s="74" t="s">
        <v>72</v>
      </c>
      <c r="B13" s="83" t="s">
        <v>73</v>
      </c>
      <c r="C13" s="17" t="s">
        <v>139</v>
      </c>
      <c r="D13" s="140">
        <v>2</v>
      </c>
      <c r="E13" s="14">
        <v>1300</v>
      </c>
      <c r="F13" s="19">
        <f>D13*E13</f>
        <v>2600</v>
      </c>
      <c r="G13" s="14"/>
      <c r="H13" s="145"/>
      <c r="I13" s="15"/>
      <c r="J13" s="19">
        <f t="shared" ref="J13:J19" si="7">H13*I13</f>
        <v>0</v>
      </c>
      <c r="K13" s="20">
        <f t="shared" ref="K13:K20" si="8">F13+J13</f>
        <v>2600</v>
      </c>
      <c r="L13" s="127" t="str">
        <f>C13</f>
        <v>Round Trip</v>
      </c>
      <c r="M13" s="175">
        <v>2</v>
      </c>
      <c r="N13" s="25">
        <v>1300</v>
      </c>
      <c r="O13" s="29">
        <f>M13*N13</f>
        <v>2600</v>
      </c>
      <c r="P13" s="131" t="str">
        <f>C13</f>
        <v>Round Trip</v>
      </c>
      <c r="Q13" s="183"/>
      <c r="R13" s="27"/>
      <c r="S13" s="32">
        <f>Q13*R13</f>
        <v>0</v>
      </c>
    </row>
    <row r="14" spans="1:20" ht="13.5">
      <c r="A14" s="74" t="s">
        <v>74</v>
      </c>
      <c r="B14" s="83" t="s">
        <v>75</v>
      </c>
      <c r="C14" s="17" t="s">
        <v>140</v>
      </c>
      <c r="D14" s="140">
        <f>5*2</f>
        <v>10</v>
      </c>
      <c r="E14" s="14">
        <v>125</v>
      </c>
      <c r="F14" s="19">
        <f t="shared" ref="F14:F19" si="9">D14*E14</f>
        <v>1250</v>
      </c>
      <c r="G14" s="14"/>
      <c r="H14" s="145"/>
      <c r="I14" s="15"/>
      <c r="J14" s="19">
        <f t="shared" si="7"/>
        <v>0</v>
      </c>
      <c r="K14" s="20">
        <f t="shared" si="8"/>
        <v>1250</v>
      </c>
      <c r="L14" s="127" t="str">
        <f t="shared" ref="L14:L19" si="10">C14</f>
        <v>Night</v>
      </c>
      <c r="M14" s="175">
        <v>10</v>
      </c>
      <c r="N14" s="25">
        <v>125</v>
      </c>
      <c r="O14" s="29">
        <f t="shared" ref="O14:O19" si="11">M14*N14</f>
        <v>1250</v>
      </c>
      <c r="P14" s="131" t="str">
        <f t="shared" ref="P14:P19" si="12">C14</f>
        <v>Night</v>
      </c>
      <c r="Q14" s="183"/>
      <c r="R14" s="27"/>
      <c r="S14" s="32">
        <f t="shared" ref="S14:S19" si="13">Q14*R14</f>
        <v>0</v>
      </c>
    </row>
    <row r="15" spans="1:20" ht="13.5">
      <c r="A15" s="74" t="s">
        <v>76</v>
      </c>
      <c r="B15" s="83" t="s">
        <v>77</v>
      </c>
      <c r="C15" s="17" t="s">
        <v>141</v>
      </c>
      <c r="D15" s="140">
        <f>5*2</f>
        <v>10</v>
      </c>
      <c r="E15" s="14">
        <v>100</v>
      </c>
      <c r="F15" s="19">
        <f t="shared" si="9"/>
        <v>1000</v>
      </c>
      <c r="G15" s="14"/>
      <c r="H15" s="145"/>
      <c r="I15" s="15"/>
      <c r="J15" s="19">
        <f t="shared" si="7"/>
        <v>0</v>
      </c>
      <c r="K15" s="20">
        <f t="shared" si="8"/>
        <v>1000</v>
      </c>
      <c r="L15" s="127" t="str">
        <f t="shared" si="10"/>
        <v>Day</v>
      </c>
      <c r="M15" s="175">
        <v>10</v>
      </c>
      <c r="N15" s="25">
        <v>100</v>
      </c>
      <c r="O15" s="29">
        <f t="shared" si="11"/>
        <v>1000</v>
      </c>
      <c r="P15" s="131" t="str">
        <f t="shared" si="12"/>
        <v>Day</v>
      </c>
      <c r="Q15" s="183"/>
      <c r="R15" s="27"/>
      <c r="S15" s="32">
        <f t="shared" si="13"/>
        <v>0</v>
      </c>
    </row>
    <row r="16" spans="1:20" ht="13.5">
      <c r="A16" s="74" t="s">
        <v>78</v>
      </c>
      <c r="B16" s="83" t="s">
        <v>79</v>
      </c>
      <c r="C16" s="14" t="s">
        <v>139</v>
      </c>
      <c r="D16" s="140"/>
      <c r="E16" s="14"/>
      <c r="F16" s="19">
        <f t="shared" si="9"/>
        <v>0</v>
      </c>
      <c r="G16" s="14" t="s">
        <v>139</v>
      </c>
      <c r="H16" s="110">
        <v>2</v>
      </c>
      <c r="I16" s="14">
        <v>250</v>
      </c>
      <c r="J16" s="19">
        <f t="shared" si="7"/>
        <v>500</v>
      </c>
      <c r="K16" s="20">
        <f t="shared" si="8"/>
        <v>500</v>
      </c>
      <c r="L16" s="127" t="str">
        <f t="shared" si="10"/>
        <v>Round Trip</v>
      </c>
      <c r="M16" s="175">
        <f>H16</f>
        <v>2</v>
      </c>
      <c r="N16" s="25">
        <v>250</v>
      </c>
      <c r="O16" s="29">
        <f t="shared" si="11"/>
        <v>500</v>
      </c>
      <c r="P16" s="131" t="str">
        <f t="shared" si="12"/>
        <v>Round Trip</v>
      </c>
      <c r="Q16" s="183"/>
      <c r="R16" s="27"/>
      <c r="S16" s="32">
        <f t="shared" si="13"/>
        <v>0</v>
      </c>
    </row>
    <row r="17" spans="1:20" ht="13.5">
      <c r="A17" s="74" t="s">
        <v>80</v>
      </c>
      <c r="B17" s="83" t="s">
        <v>81</v>
      </c>
      <c r="C17" s="14" t="s">
        <v>140</v>
      </c>
      <c r="D17" s="140"/>
      <c r="E17" s="14"/>
      <c r="F17" s="19">
        <f t="shared" si="9"/>
        <v>0</v>
      </c>
      <c r="G17" s="14" t="s">
        <v>140</v>
      </c>
      <c r="H17" s="110">
        <f>3*2</f>
        <v>6</v>
      </c>
      <c r="I17" s="14">
        <v>100</v>
      </c>
      <c r="J17" s="19">
        <f t="shared" si="7"/>
        <v>600</v>
      </c>
      <c r="K17" s="20">
        <f t="shared" si="8"/>
        <v>600</v>
      </c>
      <c r="L17" s="127" t="str">
        <f t="shared" si="10"/>
        <v>Night</v>
      </c>
      <c r="M17" s="175">
        <f t="shared" ref="M17:M19" si="14">H17</f>
        <v>6</v>
      </c>
      <c r="N17" s="25">
        <v>100</v>
      </c>
      <c r="O17" s="29">
        <f t="shared" si="11"/>
        <v>600</v>
      </c>
      <c r="P17" s="131" t="str">
        <f t="shared" si="12"/>
        <v>Night</v>
      </c>
      <c r="Q17" s="183"/>
      <c r="R17" s="27"/>
      <c r="S17" s="32">
        <f t="shared" si="13"/>
        <v>0</v>
      </c>
    </row>
    <row r="18" spans="1:20" ht="13.5">
      <c r="A18" s="74" t="s">
        <v>82</v>
      </c>
      <c r="B18" s="83" t="s">
        <v>83</v>
      </c>
      <c r="C18" s="14" t="s">
        <v>141</v>
      </c>
      <c r="D18" s="140"/>
      <c r="E18" s="14"/>
      <c r="F18" s="19">
        <f t="shared" si="9"/>
        <v>0</v>
      </c>
      <c r="G18" s="14" t="s">
        <v>141</v>
      </c>
      <c r="H18" s="110">
        <f>3*2</f>
        <v>6</v>
      </c>
      <c r="I18" s="14">
        <v>80</v>
      </c>
      <c r="J18" s="19">
        <f t="shared" si="7"/>
        <v>480</v>
      </c>
      <c r="K18" s="20">
        <f t="shared" si="8"/>
        <v>480</v>
      </c>
      <c r="L18" s="127" t="str">
        <f t="shared" si="10"/>
        <v>Day</v>
      </c>
      <c r="M18" s="175">
        <f t="shared" ref="M18" si="15">H18</f>
        <v>6</v>
      </c>
      <c r="N18" s="25">
        <v>80</v>
      </c>
      <c r="O18" s="29">
        <f t="shared" ref="O18" si="16">M18*N18</f>
        <v>480</v>
      </c>
      <c r="P18" s="131" t="str">
        <f t="shared" si="12"/>
        <v>Day</v>
      </c>
      <c r="Q18" s="183"/>
      <c r="R18" s="27"/>
      <c r="S18" s="32">
        <f t="shared" ref="S18" si="17">Q18*R18</f>
        <v>0</v>
      </c>
    </row>
    <row r="19" spans="1:20" ht="13.5">
      <c r="A19" s="74" t="s">
        <v>84</v>
      </c>
      <c r="B19" s="83" t="s">
        <v>85</v>
      </c>
      <c r="C19" s="21" t="s">
        <v>141</v>
      </c>
      <c r="D19" s="141">
        <v>100</v>
      </c>
      <c r="E19" s="107">
        <v>25</v>
      </c>
      <c r="F19" s="19">
        <f t="shared" si="9"/>
        <v>2500</v>
      </c>
      <c r="G19" s="14" t="s">
        <v>141</v>
      </c>
      <c r="H19" s="110">
        <v>100</v>
      </c>
      <c r="I19" s="14">
        <v>25</v>
      </c>
      <c r="J19" s="19">
        <f t="shared" si="7"/>
        <v>2500</v>
      </c>
      <c r="K19" s="20">
        <f t="shared" si="8"/>
        <v>5000</v>
      </c>
      <c r="L19" s="127" t="str">
        <f t="shared" si="10"/>
        <v>Day</v>
      </c>
      <c r="M19" s="175">
        <f>D19+H19</f>
        <v>200</v>
      </c>
      <c r="N19" s="25">
        <v>25</v>
      </c>
      <c r="O19" s="29">
        <f t="shared" si="11"/>
        <v>5000</v>
      </c>
      <c r="P19" s="131" t="str">
        <f t="shared" si="12"/>
        <v>Day</v>
      </c>
      <c r="Q19" s="183"/>
      <c r="R19" s="27"/>
      <c r="S19" s="32">
        <f t="shared" si="13"/>
        <v>0</v>
      </c>
    </row>
    <row r="20" spans="1:20" ht="13.5">
      <c r="A20" s="78"/>
      <c r="B20" s="87" t="s">
        <v>86</v>
      </c>
      <c r="C20" s="189"/>
      <c r="D20" s="189"/>
      <c r="E20" s="189"/>
      <c r="F20" s="49">
        <f>SUM(F13:F19)</f>
        <v>7350</v>
      </c>
      <c r="G20" s="50"/>
      <c r="H20" s="144"/>
      <c r="I20" s="50"/>
      <c r="J20" s="49">
        <f>SUM(J13:J19)</f>
        <v>4080</v>
      </c>
      <c r="K20" s="51">
        <f t="shared" si="8"/>
        <v>11430</v>
      </c>
      <c r="L20" s="125"/>
      <c r="M20" s="176"/>
      <c r="N20" s="52"/>
      <c r="O20" s="53">
        <f>SUM(O13:O19)</f>
        <v>11430</v>
      </c>
      <c r="P20" s="120"/>
      <c r="Q20" s="182"/>
      <c r="R20" s="52"/>
      <c r="S20" s="53">
        <f>SUM(S13:S19)</f>
        <v>0</v>
      </c>
      <c r="T20" s="18">
        <f>K20-(O20+S20)</f>
        <v>0</v>
      </c>
    </row>
    <row r="21" spans="1:20" ht="13.5">
      <c r="A21" s="77" t="s">
        <v>87</v>
      </c>
      <c r="B21" s="86" t="s">
        <v>88</v>
      </c>
      <c r="C21" s="106" t="s">
        <v>68</v>
      </c>
      <c r="D21" s="139" t="s">
        <v>69</v>
      </c>
      <c r="E21" s="116" t="s">
        <v>70</v>
      </c>
      <c r="F21" s="57" t="s">
        <v>52</v>
      </c>
      <c r="G21" s="54" t="s">
        <v>68</v>
      </c>
      <c r="H21" s="132" t="s">
        <v>69</v>
      </c>
      <c r="I21" s="54" t="s">
        <v>70</v>
      </c>
      <c r="J21" s="57" t="s">
        <v>52</v>
      </c>
      <c r="K21" s="58" t="s">
        <v>53</v>
      </c>
      <c r="L21" s="126" t="s">
        <v>68</v>
      </c>
      <c r="M21" s="177" t="s">
        <v>69</v>
      </c>
      <c r="N21" s="59" t="s">
        <v>71</v>
      </c>
      <c r="O21" s="60"/>
      <c r="P21" s="121"/>
      <c r="Q21" s="177"/>
      <c r="R21" s="59"/>
      <c r="S21" s="60"/>
    </row>
    <row r="22" spans="1:20" ht="14.45" customHeight="1">
      <c r="A22" s="74" t="s">
        <v>89</v>
      </c>
      <c r="B22" s="83" t="s">
        <v>142</v>
      </c>
      <c r="C22" s="17" t="s">
        <v>143</v>
      </c>
      <c r="D22" s="140">
        <v>1</v>
      </c>
      <c r="E22" s="15">
        <v>150000</v>
      </c>
      <c r="F22" s="19">
        <f>D22*E22</f>
        <v>150000</v>
      </c>
      <c r="G22" s="14"/>
      <c r="H22" s="145"/>
      <c r="I22" s="15"/>
      <c r="J22" s="19">
        <f>H22*I22</f>
        <v>0</v>
      </c>
      <c r="K22" s="20">
        <f t="shared" ref="K22:K29" si="18">F22+J22</f>
        <v>150000</v>
      </c>
      <c r="L22" s="127" t="str">
        <f>C22</f>
        <v xml:space="preserve">Item </v>
      </c>
      <c r="M22" s="175">
        <v>1</v>
      </c>
      <c r="N22" s="25">
        <v>150000</v>
      </c>
      <c r="O22" s="29">
        <f t="shared" ref="O22:O28" si="19">M22*N22</f>
        <v>150000</v>
      </c>
      <c r="P22" s="131" t="str">
        <f>C22</f>
        <v xml:space="preserve">Item </v>
      </c>
      <c r="Q22" s="183"/>
      <c r="R22" s="27"/>
      <c r="S22" s="32">
        <f t="shared" ref="S22:S28" si="20">Q22*R22</f>
        <v>0</v>
      </c>
    </row>
    <row r="23" spans="1:20" ht="14.45" customHeight="1">
      <c r="A23" s="74" t="s">
        <v>91</v>
      </c>
      <c r="B23" s="83" t="s">
        <v>144</v>
      </c>
      <c r="C23" s="17" t="s">
        <v>145</v>
      </c>
      <c r="D23" s="140">
        <v>1</v>
      </c>
      <c r="E23" s="15">
        <v>45000</v>
      </c>
      <c r="F23" s="19">
        <f>D23*E23</f>
        <v>45000</v>
      </c>
      <c r="G23" s="14"/>
      <c r="H23" s="145"/>
      <c r="I23" s="15"/>
      <c r="J23" s="19">
        <f>H23*I23</f>
        <v>0</v>
      </c>
      <c r="K23" s="20">
        <f t="shared" si="18"/>
        <v>45000</v>
      </c>
      <c r="L23" s="127" t="str">
        <f t="shared" ref="L23:L28" si="21">C23</f>
        <v>Item</v>
      </c>
      <c r="M23" s="175"/>
      <c r="N23" s="25"/>
      <c r="O23" s="29">
        <f t="shared" si="19"/>
        <v>0</v>
      </c>
      <c r="P23" s="131" t="s">
        <v>145</v>
      </c>
      <c r="Q23" s="183">
        <v>1</v>
      </c>
      <c r="R23" s="27">
        <v>45000</v>
      </c>
      <c r="S23" s="32">
        <f t="shared" si="20"/>
        <v>45000</v>
      </c>
    </row>
    <row r="24" spans="1:20" ht="14.45" customHeight="1">
      <c r="A24" s="74" t="s">
        <v>93</v>
      </c>
      <c r="B24" s="83" t="s">
        <v>146</v>
      </c>
      <c r="C24" s="17" t="s">
        <v>145</v>
      </c>
      <c r="D24" s="140">
        <v>1</v>
      </c>
      <c r="E24" s="15">
        <v>20000</v>
      </c>
      <c r="F24" s="19">
        <f>D24*E24</f>
        <v>20000</v>
      </c>
      <c r="G24" s="14"/>
      <c r="H24" s="145"/>
      <c r="I24" s="15"/>
      <c r="J24" s="19"/>
      <c r="K24" s="20">
        <f t="shared" si="18"/>
        <v>20000</v>
      </c>
      <c r="L24" s="127" t="str">
        <f t="shared" si="21"/>
        <v>Item</v>
      </c>
      <c r="M24" s="175"/>
      <c r="N24" s="25"/>
      <c r="O24" s="29">
        <f t="shared" si="19"/>
        <v>0</v>
      </c>
      <c r="P24" s="131" t="s">
        <v>145</v>
      </c>
      <c r="Q24" s="183">
        <v>1</v>
      </c>
      <c r="R24" s="27">
        <v>20000</v>
      </c>
      <c r="S24" s="32">
        <f t="shared" si="20"/>
        <v>20000</v>
      </c>
    </row>
    <row r="25" spans="1:20" ht="13.5">
      <c r="A25" s="74" t="s">
        <v>95</v>
      </c>
      <c r="B25" s="83" t="s">
        <v>147</v>
      </c>
      <c r="C25" s="17" t="s">
        <v>143</v>
      </c>
      <c r="D25" s="140">
        <v>5</v>
      </c>
      <c r="E25" s="15">
        <v>5500</v>
      </c>
      <c r="F25" s="19">
        <f t="shared" ref="F25:F28" si="22">D25*E25</f>
        <v>27500</v>
      </c>
      <c r="G25" s="14"/>
      <c r="H25" s="145"/>
      <c r="I25" s="15"/>
      <c r="J25" s="19">
        <f t="shared" ref="J25:J28" si="23">H25*I25</f>
        <v>0</v>
      </c>
      <c r="K25" s="20">
        <f t="shared" si="18"/>
        <v>27500</v>
      </c>
      <c r="L25" s="127" t="str">
        <f t="shared" si="21"/>
        <v xml:space="preserve">Item </v>
      </c>
      <c r="M25" s="175"/>
      <c r="N25" s="25"/>
      <c r="O25" s="29">
        <f t="shared" si="19"/>
        <v>0</v>
      </c>
      <c r="P25" s="131" t="s">
        <v>145</v>
      </c>
      <c r="Q25" s="183">
        <v>5</v>
      </c>
      <c r="R25" s="27">
        <v>5500</v>
      </c>
      <c r="S25" s="32">
        <f t="shared" si="20"/>
        <v>27500</v>
      </c>
    </row>
    <row r="26" spans="1:20" ht="13.5">
      <c r="A26" s="74" t="s">
        <v>97</v>
      </c>
      <c r="B26" s="83" t="s">
        <v>148</v>
      </c>
      <c r="C26" s="17" t="s">
        <v>143</v>
      </c>
      <c r="D26" s="140">
        <v>20</v>
      </c>
      <c r="E26" s="15">
        <v>45</v>
      </c>
      <c r="F26" s="19">
        <f t="shared" si="22"/>
        <v>900</v>
      </c>
      <c r="G26" s="109"/>
      <c r="H26" s="145"/>
      <c r="I26" s="15"/>
      <c r="J26" s="16">
        <f t="shared" si="23"/>
        <v>0</v>
      </c>
      <c r="K26" s="13">
        <f t="shared" si="18"/>
        <v>900</v>
      </c>
      <c r="L26" s="127" t="str">
        <f t="shared" si="21"/>
        <v xml:space="preserve">Item </v>
      </c>
      <c r="M26" s="175"/>
      <c r="N26" s="25"/>
      <c r="O26" s="29">
        <f t="shared" si="19"/>
        <v>0</v>
      </c>
      <c r="P26" s="131" t="str">
        <f>C26</f>
        <v xml:space="preserve">Item </v>
      </c>
      <c r="Q26" s="183">
        <v>20</v>
      </c>
      <c r="R26" s="27">
        <v>45</v>
      </c>
      <c r="S26" s="32">
        <f t="shared" si="20"/>
        <v>900</v>
      </c>
    </row>
    <row r="27" spans="1:20" ht="13.5">
      <c r="A27" s="74" t="s">
        <v>99</v>
      </c>
      <c r="B27" s="83" t="s">
        <v>149</v>
      </c>
      <c r="C27" s="17" t="s">
        <v>143</v>
      </c>
      <c r="D27" s="140">
        <v>5</v>
      </c>
      <c r="E27" s="15">
        <v>1200</v>
      </c>
      <c r="F27" s="19">
        <f t="shared" si="22"/>
        <v>6000</v>
      </c>
      <c r="G27" s="109"/>
      <c r="H27" s="145"/>
      <c r="I27" s="15"/>
      <c r="J27" s="16">
        <f t="shared" si="23"/>
        <v>0</v>
      </c>
      <c r="K27" s="13">
        <f t="shared" si="18"/>
        <v>6000</v>
      </c>
      <c r="L27" s="127" t="str">
        <f t="shared" si="21"/>
        <v xml:space="preserve">Item </v>
      </c>
      <c r="M27" s="175"/>
      <c r="N27" s="25"/>
      <c r="O27" s="29">
        <f t="shared" si="19"/>
        <v>0</v>
      </c>
      <c r="P27" s="131" t="str">
        <f>C27</f>
        <v xml:space="preserve">Item </v>
      </c>
      <c r="Q27" s="183">
        <v>5</v>
      </c>
      <c r="R27" s="27">
        <v>1200</v>
      </c>
      <c r="S27" s="32">
        <f t="shared" si="20"/>
        <v>6000</v>
      </c>
    </row>
    <row r="28" spans="1:20" ht="13.5">
      <c r="A28" s="74" t="s">
        <v>101</v>
      </c>
      <c r="B28" s="83" t="s">
        <v>98</v>
      </c>
      <c r="C28" s="21"/>
      <c r="D28" s="141"/>
      <c r="E28" s="22"/>
      <c r="F28" s="19">
        <f t="shared" si="22"/>
        <v>0</v>
      </c>
      <c r="G28" s="14"/>
      <c r="H28" s="145"/>
      <c r="I28" s="15"/>
      <c r="J28" s="19">
        <f t="shared" si="23"/>
        <v>0</v>
      </c>
      <c r="K28" s="20">
        <f t="shared" si="18"/>
        <v>0</v>
      </c>
      <c r="L28" s="127">
        <f t="shared" si="21"/>
        <v>0</v>
      </c>
      <c r="M28" s="175"/>
      <c r="N28" s="25"/>
      <c r="O28" s="29">
        <f t="shared" si="19"/>
        <v>0</v>
      </c>
      <c r="P28" s="131">
        <f>C28</f>
        <v>0</v>
      </c>
      <c r="Q28" s="183"/>
      <c r="R28" s="27"/>
      <c r="S28" s="32">
        <f t="shared" si="20"/>
        <v>0</v>
      </c>
    </row>
    <row r="29" spans="1:20" ht="13.5">
      <c r="A29" s="78"/>
      <c r="B29" s="87" t="s">
        <v>103</v>
      </c>
      <c r="C29" s="189"/>
      <c r="D29" s="189"/>
      <c r="E29" s="189"/>
      <c r="F29" s="49">
        <f>SUM(F22:F28)</f>
        <v>249400</v>
      </c>
      <c r="G29" s="50"/>
      <c r="H29" s="144"/>
      <c r="I29" s="50"/>
      <c r="J29" s="49">
        <f>SUM(J22:J28)</f>
        <v>0</v>
      </c>
      <c r="K29" s="51">
        <f t="shared" si="18"/>
        <v>249400</v>
      </c>
      <c r="L29" s="125"/>
      <c r="M29" s="176"/>
      <c r="N29" s="52"/>
      <c r="O29" s="53">
        <f>SUM(O22:O28)</f>
        <v>150000</v>
      </c>
      <c r="P29" s="120"/>
      <c r="Q29" s="182"/>
      <c r="R29" s="52"/>
      <c r="S29" s="53">
        <f>SUM(S22:S28)</f>
        <v>99400</v>
      </c>
      <c r="T29" s="18">
        <f>K29-(O29+S29)</f>
        <v>0</v>
      </c>
    </row>
    <row r="30" spans="1:20" ht="13.5">
      <c r="A30" s="77" t="s">
        <v>104</v>
      </c>
      <c r="B30" s="86" t="s">
        <v>105</v>
      </c>
      <c r="C30" s="106" t="s">
        <v>68</v>
      </c>
      <c r="D30" s="139" t="s">
        <v>69</v>
      </c>
      <c r="E30" s="116" t="s">
        <v>70</v>
      </c>
      <c r="F30" s="57" t="s">
        <v>52</v>
      </c>
      <c r="G30" s="54" t="s">
        <v>68</v>
      </c>
      <c r="H30" s="132" t="s">
        <v>69</v>
      </c>
      <c r="I30" s="54" t="s">
        <v>70</v>
      </c>
      <c r="J30" s="57" t="s">
        <v>52</v>
      </c>
      <c r="K30" s="58" t="s">
        <v>53</v>
      </c>
      <c r="L30" s="126" t="s">
        <v>68</v>
      </c>
      <c r="M30" s="177" t="s">
        <v>69</v>
      </c>
      <c r="N30" s="59" t="s">
        <v>71</v>
      </c>
      <c r="O30" s="60"/>
      <c r="P30" s="121"/>
      <c r="Q30" s="177"/>
      <c r="R30" s="59"/>
      <c r="S30" s="60"/>
    </row>
    <row r="31" spans="1:20" ht="13.5">
      <c r="A31" s="74" t="s">
        <v>106</v>
      </c>
      <c r="B31" s="83" t="s">
        <v>150</v>
      </c>
      <c r="C31" s="17" t="s">
        <v>141</v>
      </c>
      <c r="D31" s="140">
        <v>45</v>
      </c>
      <c r="E31" s="15">
        <v>250</v>
      </c>
      <c r="F31" s="19">
        <f>D31*E31</f>
        <v>11250</v>
      </c>
      <c r="G31" s="14"/>
      <c r="H31" s="145"/>
      <c r="I31" s="15"/>
      <c r="J31" s="19">
        <f>H31*I31</f>
        <v>0</v>
      </c>
      <c r="K31" s="20">
        <f t="shared" ref="K31:K36" si="24">F31+J31</f>
        <v>11250</v>
      </c>
      <c r="L31" s="127" t="str">
        <f>C31</f>
        <v>Day</v>
      </c>
      <c r="M31" s="175">
        <f>D31</f>
        <v>45</v>
      </c>
      <c r="N31" s="25">
        <v>250</v>
      </c>
      <c r="O31" s="29">
        <f t="shared" ref="O31:O35" si="25">M31*N31</f>
        <v>11250</v>
      </c>
      <c r="P31" s="131" t="str">
        <f>C31</f>
        <v>Day</v>
      </c>
      <c r="Q31" s="183"/>
      <c r="R31" s="27"/>
      <c r="S31" s="32">
        <f t="shared" ref="S31:S35" si="26">Q31*R31</f>
        <v>0</v>
      </c>
    </row>
    <row r="32" spans="1:20" ht="13.5">
      <c r="A32" s="74" t="s">
        <v>108</v>
      </c>
      <c r="B32" s="83" t="s">
        <v>151</v>
      </c>
      <c r="C32" s="17" t="s">
        <v>141</v>
      </c>
      <c r="D32" s="140"/>
      <c r="E32" s="15"/>
      <c r="F32" s="19">
        <f t="shared" ref="F32:F35" si="27">D32*E32</f>
        <v>0</v>
      </c>
      <c r="G32" s="17" t="s">
        <v>141</v>
      </c>
      <c r="H32" s="140">
        <v>30</v>
      </c>
      <c r="I32" s="15">
        <v>250</v>
      </c>
      <c r="J32" s="19">
        <f t="shared" ref="J32:J35" si="28">H32*I32</f>
        <v>7500</v>
      </c>
      <c r="K32" s="20">
        <f t="shared" si="24"/>
        <v>7500</v>
      </c>
      <c r="L32" s="127" t="s">
        <v>141</v>
      </c>
      <c r="M32" s="175">
        <v>30</v>
      </c>
      <c r="N32" s="25">
        <v>250</v>
      </c>
      <c r="O32" s="29">
        <f t="shared" si="25"/>
        <v>7500</v>
      </c>
      <c r="P32" s="131" t="str">
        <f t="shared" ref="P32:P35" si="29">C32</f>
        <v>Day</v>
      </c>
      <c r="Q32" s="183"/>
      <c r="R32" s="27"/>
      <c r="S32" s="32">
        <f t="shared" si="26"/>
        <v>0</v>
      </c>
    </row>
    <row r="33" spans="1:20" ht="13.5">
      <c r="A33" s="74" t="s">
        <v>110</v>
      </c>
      <c r="B33" s="83" t="s">
        <v>152</v>
      </c>
      <c r="C33" s="17" t="s">
        <v>153</v>
      </c>
      <c r="D33" s="140">
        <v>1</v>
      </c>
      <c r="E33" s="15">
        <v>15000</v>
      </c>
      <c r="F33" s="19">
        <f t="shared" si="27"/>
        <v>15000</v>
      </c>
      <c r="G33" s="14"/>
      <c r="H33" s="145"/>
      <c r="I33" s="15"/>
      <c r="J33" s="19">
        <f t="shared" si="28"/>
        <v>0</v>
      </c>
      <c r="K33" s="20">
        <f t="shared" si="24"/>
        <v>15000</v>
      </c>
      <c r="L33" s="127" t="str">
        <f>C33</f>
        <v>Lumpsum</v>
      </c>
      <c r="M33" s="175">
        <v>1</v>
      </c>
      <c r="N33" s="25">
        <v>15000</v>
      </c>
      <c r="O33" s="29">
        <f t="shared" si="25"/>
        <v>15000</v>
      </c>
      <c r="P33" s="131" t="str">
        <f t="shared" si="29"/>
        <v>Lumpsum</v>
      </c>
      <c r="Q33" s="183"/>
      <c r="R33" s="27"/>
      <c r="S33" s="32">
        <f t="shared" si="26"/>
        <v>0</v>
      </c>
    </row>
    <row r="34" spans="1:20" ht="13.5">
      <c r="A34" s="74" t="s">
        <v>112</v>
      </c>
      <c r="B34" s="83" t="s">
        <v>154</v>
      </c>
      <c r="C34" s="17" t="s">
        <v>141</v>
      </c>
      <c r="D34" s="140">
        <v>5</v>
      </c>
      <c r="E34" s="15">
        <v>300</v>
      </c>
      <c r="F34" s="19">
        <f t="shared" si="27"/>
        <v>1500</v>
      </c>
      <c r="G34" s="14"/>
      <c r="H34" s="145"/>
      <c r="I34" s="15"/>
      <c r="J34" s="19">
        <f t="shared" si="28"/>
        <v>0</v>
      </c>
      <c r="K34" s="20">
        <f t="shared" si="24"/>
        <v>1500</v>
      </c>
      <c r="L34" s="127" t="str">
        <f>C34</f>
        <v>Day</v>
      </c>
      <c r="M34" s="175">
        <v>5</v>
      </c>
      <c r="N34" s="25">
        <v>300</v>
      </c>
      <c r="O34" s="29">
        <f t="shared" si="25"/>
        <v>1500</v>
      </c>
      <c r="P34" s="131" t="str">
        <f t="shared" si="29"/>
        <v>Day</v>
      </c>
      <c r="Q34" s="183"/>
      <c r="R34" s="27"/>
      <c r="S34" s="32">
        <f t="shared" si="26"/>
        <v>0</v>
      </c>
    </row>
    <row r="35" spans="1:20" ht="13.5">
      <c r="A35" s="74" t="s">
        <v>114</v>
      </c>
      <c r="B35" s="83" t="s">
        <v>98</v>
      </c>
      <c r="C35" s="21"/>
      <c r="D35" s="141"/>
      <c r="E35" s="22"/>
      <c r="F35" s="19">
        <f t="shared" si="27"/>
        <v>0</v>
      </c>
      <c r="G35" s="14"/>
      <c r="H35" s="145"/>
      <c r="I35" s="15"/>
      <c r="J35" s="19">
        <f t="shared" si="28"/>
        <v>0</v>
      </c>
      <c r="K35" s="20">
        <f t="shared" si="24"/>
        <v>0</v>
      </c>
      <c r="L35" s="127">
        <f>C35</f>
        <v>0</v>
      </c>
      <c r="M35" s="175"/>
      <c r="N35" s="25"/>
      <c r="O35" s="29">
        <f t="shared" si="25"/>
        <v>0</v>
      </c>
      <c r="P35" s="131">
        <f t="shared" si="29"/>
        <v>0</v>
      </c>
      <c r="Q35" s="183"/>
      <c r="R35" s="27"/>
      <c r="S35" s="32">
        <f t="shared" si="26"/>
        <v>0</v>
      </c>
    </row>
    <row r="36" spans="1:20" ht="13.5">
      <c r="A36" s="78"/>
      <c r="B36" s="87" t="s">
        <v>115</v>
      </c>
      <c r="C36" s="189"/>
      <c r="D36" s="189"/>
      <c r="E36" s="189"/>
      <c r="F36" s="49">
        <f>SUM(F31:F35)</f>
        <v>27750</v>
      </c>
      <c r="G36" s="50"/>
      <c r="H36" s="144"/>
      <c r="I36" s="50"/>
      <c r="J36" s="49">
        <f>SUM(J31:J35)</f>
        <v>7500</v>
      </c>
      <c r="K36" s="51">
        <f t="shared" si="24"/>
        <v>35250</v>
      </c>
      <c r="L36" s="125"/>
      <c r="M36" s="176"/>
      <c r="N36" s="52"/>
      <c r="O36" s="53">
        <f>SUM(O31:O35)</f>
        <v>35250</v>
      </c>
      <c r="P36" s="120"/>
      <c r="Q36" s="182"/>
      <c r="R36" s="52"/>
      <c r="S36" s="53">
        <f>SUM(S31:S35)</f>
        <v>0</v>
      </c>
      <c r="T36" s="18">
        <f>K36-(O36+S36)</f>
        <v>0</v>
      </c>
    </row>
    <row r="37" spans="1:20" ht="13.5">
      <c r="A37" s="77" t="s">
        <v>116</v>
      </c>
      <c r="B37" s="86" t="s">
        <v>117</v>
      </c>
      <c r="C37" s="106" t="s">
        <v>68</v>
      </c>
      <c r="D37" s="139" t="s">
        <v>69</v>
      </c>
      <c r="E37" s="116" t="s">
        <v>70</v>
      </c>
      <c r="F37" s="57" t="s">
        <v>52</v>
      </c>
      <c r="G37" s="54" t="s">
        <v>68</v>
      </c>
      <c r="H37" s="132" t="s">
        <v>69</v>
      </c>
      <c r="I37" s="54" t="s">
        <v>70</v>
      </c>
      <c r="J37" s="57" t="s">
        <v>52</v>
      </c>
      <c r="K37" s="58" t="s">
        <v>53</v>
      </c>
      <c r="L37" s="126" t="s">
        <v>68</v>
      </c>
      <c r="M37" s="177" t="s">
        <v>69</v>
      </c>
      <c r="N37" s="59" t="s">
        <v>71</v>
      </c>
      <c r="O37" s="60"/>
      <c r="P37" s="121"/>
      <c r="Q37" s="177"/>
      <c r="R37" s="59"/>
      <c r="S37" s="60"/>
    </row>
    <row r="38" spans="1:20" ht="13.5">
      <c r="A38" s="74" t="s">
        <v>118</v>
      </c>
      <c r="B38" s="83" t="s">
        <v>155</v>
      </c>
      <c r="C38" s="17" t="s">
        <v>156</v>
      </c>
      <c r="D38" s="140">
        <v>6</v>
      </c>
      <c r="E38" s="15">
        <v>1500</v>
      </c>
      <c r="F38" s="19">
        <f>D38*E38</f>
        <v>9000</v>
      </c>
      <c r="G38" s="14"/>
      <c r="H38" s="145"/>
      <c r="I38" s="15"/>
      <c r="J38" s="19">
        <f>H38*I38</f>
        <v>0</v>
      </c>
      <c r="K38" s="20">
        <f t="shared" ref="K38:K43" si="30">F38+J38</f>
        <v>9000</v>
      </c>
      <c r="L38" s="127" t="str">
        <f>C38</f>
        <v>Month</v>
      </c>
      <c r="M38" s="175">
        <v>6</v>
      </c>
      <c r="N38" s="25">
        <v>1500</v>
      </c>
      <c r="O38" s="29">
        <f t="shared" ref="O38:O42" si="31">M38*N38</f>
        <v>9000</v>
      </c>
      <c r="P38" s="131" t="str">
        <f>C38</f>
        <v>Month</v>
      </c>
      <c r="Q38" s="183"/>
      <c r="R38" s="27"/>
      <c r="S38" s="32">
        <f t="shared" ref="S38:S42" si="32">Q38*R38</f>
        <v>0</v>
      </c>
    </row>
    <row r="39" spans="1:20" ht="13.5">
      <c r="A39" s="74" t="s">
        <v>119</v>
      </c>
      <c r="B39" s="83" t="s">
        <v>157</v>
      </c>
      <c r="C39" s="17" t="s">
        <v>158</v>
      </c>
      <c r="D39" s="140">
        <v>4</v>
      </c>
      <c r="E39" s="15">
        <v>500</v>
      </c>
      <c r="F39" s="19">
        <f t="shared" ref="F39:F42" si="33">D39*E39</f>
        <v>2000</v>
      </c>
      <c r="G39" s="14" t="s">
        <v>158</v>
      </c>
      <c r="H39" s="140">
        <v>4</v>
      </c>
      <c r="I39" s="15">
        <v>500</v>
      </c>
      <c r="J39" s="19">
        <f t="shared" ref="J39:J42" si="34">H39*I39</f>
        <v>2000</v>
      </c>
      <c r="K39" s="20">
        <f t="shared" si="30"/>
        <v>4000</v>
      </c>
      <c r="L39" s="127" t="str">
        <f>C39</f>
        <v xml:space="preserve">Training </v>
      </c>
      <c r="M39" s="175">
        <v>8</v>
      </c>
      <c r="N39" s="25">
        <v>500</v>
      </c>
      <c r="O39" s="29">
        <f t="shared" si="31"/>
        <v>4000</v>
      </c>
      <c r="P39" s="131" t="str">
        <f>C39</f>
        <v xml:space="preserve">Training </v>
      </c>
      <c r="Q39" s="183"/>
      <c r="R39" s="27"/>
      <c r="S39" s="32">
        <f t="shared" si="32"/>
        <v>0</v>
      </c>
    </row>
    <row r="40" spans="1:20" ht="13.5">
      <c r="A40" s="74" t="s">
        <v>120</v>
      </c>
      <c r="B40" s="83" t="s">
        <v>159</v>
      </c>
      <c r="C40" s="17" t="s">
        <v>156</v>
      </c>
      <c r="D40" s="140">
        <v>12</v>
      </c>
      <c r="E40" s="15">
        <v>50</v>
      </c>
      <c r="F40" s="19">
        <f t="shared" si="33"/>
        <v>600</v>
      </c>
      <c r="G40" s="14" t="s">
        <v>156</v>
      </c>
      <c r="H40" s="145">
        <v>12</v>
      </c>
      <c r="I40" s="15">
        <v>50</v>
      </c>
      <c r="J40" s="19">
        <f t="shared" si="34"/>
        <v>600</v>
      </c>
      <c r="K40" s="20">
        <f t="shared" si="30"/>
        <v>1200</v>
      </c>
      <c r="L40" s="127" t="str">
        <f>C40</f>
        <v>Month</v>
      </c>
      <c r="M40" s="175">
        <v>24</v>
      </c>
      <c r="N40" s="25">
        <v>50</v>
      </c>
      <c r="O40" s="29">
        <f t="shared" si="31"/>
        <v>1200</v>
      </c>
      <c r="P40" s="131" t="str">
        <f>C40</f>
        <v>Month</v>
      </c>
      <c r="Q40" s="183"/>
      <c r="R40" s="27"/>
      <c r="S40" s="32">
        <f t="shared" si="32"/>
        <v>0</v>
      </c>
    </row>
    <row r="41" spans="1:20" ht="13.5">
      <c r="A41" s="74" t="s">
        <v>121</v>
      </c>
      <c r="B41" s="83" t="s">
        <v>160</v>
      </c>
      <c r="C41" s="17" t="s">
        <v>143</v>
      </c>
      <c r="D41" s="140">
        <v>5000</v>
      </c>
      <c r="E41" s="15">
        <v>2</v>
      </c>
      <c r="F41" s="19">
        <f t="shared" si="33"/>
        <v>10000</v>
      </c>
      <c r="G41" s="14"/>
      <c r="H41" s="145"/>
      <c r="I41" s="15"/>
      <c r="J41" s="19">
        <f t="shared" si="34"/>
        <v>0</v>
      </c>
      <c r="K41" s="20">
        <f t="shared" si="30"/>
        <v>10000</v>
      </c>
      <c r="L41" s="127" t="str">
        <f>C41</f>
        <v xml:space="preserve">Item </v>
      </c>
      <c r="M41" s="175">
        <v>5000</v>
      </c>
      <c r="N41" s="25">
        <v>2</v>
      </c>
      <c r="O41" s="29">
        <f t="shared" si="31"/>
        <v>10000</v>
      </c>
      <c r="P41" s="131" t="str">
        <f>C41</f>
        <v xml:space="preserve">Item </v>
      </c>
      <c r="Q41" s="183"/>
      <c r="R41" s="27"/>
      <c r="S41" s="32">
        <f t="shared" si="32"/>
        <v>0</v>
      </c>
    </row>
    <row r="42" spans="1:20" ht="13.5">
      <c r="A42" s="74" t="s">
        <v>122</v>
      </c>
      <c r="B42" s="83" t="s">
        <v>98</v>
      </c>
      <c r="C42" s="21"/>
      <c r="D42" s="141"/>
      <c r="E42" s="22"/>
      <c r="F42" s="19">
        <f t="shared" si="33"/>
        <v>0</v>
      </c>
      <c r="G42" s="14"/>
      <c r="H42" s="145"/>
      <c r="I42" s="15"/>
      <c r="J42" s="19">
        <f t="shared" si="34"/>
        <v>0</v>
      </c>
      <c r="K42" s="20">
        <f t="shared" si="30"/>
        <v>0</v>
      </c>
      <c r="L42" s="127">
        <f>C42</f>
        <v>0</v>
      </c>
      <c r="M42" s="175"/>
      <c r="N42" s="25"/>
      <c r="O42" s="29">
        <f t="shared" si="31"/>
        <v>0</v>
      </c>
      <c r="P42" s="131">
        <f>C42</f>
        <v>0</v>
      </c>
      <c r="Q42" s="183"/>
      <c r="R42" s="27"/>
      <c r="S42" s="32">
        <f t="shared" si="32"/>
        <v>0</v>
      </c>
    </row>
    <row r="43" spans="1:20" ht="13.5">
      <c r="A43" s="78"/>
      <c r="B43" s="87" t="s">
        <v>123</v>
      </c>
      <c r="C43" s="189"/>
      <c r="D43" s="189"/>
      <c r="E43" s="189"/>
      <c r="F43" s="49">
        <f>SUM(F38:F42)</f>
        <v>21600</v>
      </c>
      <c r="G43" s="50"/>
      <c r="H43" s="144"/>
      <c r="I43" s="50"/>
      <c r="J43" s="49">
        <f>SUM(J38:J42)</f>
        <v>2600</v>
      </c>
      <c r="K43" s="51">
        <f t="shared" si="30"/>
        <v>24200</v>
      </c>
      <c r="L43" s="125"/>
      <c r="M43" s="178"/>
      <c r="N43" s="52"/>
      <c r="O43" s="53">
        <f>SUM(O38:O42)</f>
        <v>24200</v>
      </c>
      <c r="P43" s="120"/>
      <c r="Q43" s="182"/>
      <c r="R43" s="52"/>
      <c r="S43" s="53">
        <f>SUM(S38:S42)</f>
        <v>0</v>
      </c>
      <c r="T43" s="18">
        <f>K43-(O43+S43)</f>
        <v>0</v>
      </c>
    </row>
    <row r="44" spans="1:20">
      <c r="O44" s="30"/>
      <c r="S44" s="30"/>
    </row>
    <row r="45" spans="1:20" ht="13.5">
      <c r="A45" s="80"/>
      <c r="B45" s="89" t="s">
        <v>124</v>
      </c>
      <c r="C45" s="65"/>
      <c r="D45" s="143"/>
      <c r="E45" s="117"/>
      <c r="F45" s="67">
        <f>F43+F20+F29+F36+F11</f>
        <v>442100</v>
      </c>
      <c r="G45" s="66"/>
      <c r="H45" s="129"/>
      <c r="I45" s="117"/>
      <c r="J45" s="67">
        <f>J43+J20+J29+J36+J11</f>
        <v>150180</v>
      </c>
      <c r="K45" s="68">
        <f>F45+J45</f>
        <v>592280</v>
      </c>
      <c r="L45" s="128"/>
      <c r="M45" s="179"/>
      <c r="N45" s="117"/>
      <c r="O45" s="69">
        <f>O43+O20+O29+O36+O11</f>
        <v>292880</v>
      </c>
      <c r="P45" s="122"/>
      <c r="Q45" s="184"/>
      <c r="R45" s="117"/>
      <c r="S45" s="69">
        <f>S43+S20+S29+S36+S11</f>
        <v>299400</v>
      </c>
      <c r="T45" s="18">
        <f>K45-(O45+S45)</f>
        <v>0</v>
      </c>
    </row>
    <row r="47" spans="1:20">
      <c r="K47" s="18"/>
    </row>
  </sheetData>
  <mergeCells count="9">
    <mergeCell ref="G3:J3"/>
    <mergeCell ref="L3:O3"/>
    <mergeCell ref="P3:S3"/>
    <mergeCell ref="C11:E11"/>
    <mergeCell ref="C43:E43"/>
    <mergeCell ref="C20:E20"/>
    <mergeCell ref="C29:E29"/>
    <mergeCell ref="C36:E36"/>
    <mergeCell ref="C3:F3"/>
  </mergeCells>
  <phoneticPr fontId="6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6" ma:contentTypeDescription="Create a new document." ma:contentTypeScope="" ma:versionID="883234426b59434e93caf3463ac0bc18">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59faa72c520ba72e3d26fb7ff4bccae1"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21bb93-9e4e-442e-bdf9-5e2b38c0ab8e}" ma:internalName="TaxCatchAll" ma:showField="CatchAllData" ma:web="da15114a-405f-4ffc-9521-e8336ff67b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e14187-b4d4-4fc9-8c4a-20dc3ccbfd5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TaxCatchAll xmlns="da15114a-405f-4ffc-9521-e8336ff67ba2" xsi:nil="true"/>
    <lcf76f155ced4ddcb4097134ff3c332f xmlns="1f8596a9-53db-4aa7-a931-0763ddecf1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A3A7BF-61FC-45F9-B4B9-27829CD91DE2}"/>
</file>

<file path=customXml/itemProps2.xml><?xml version="1.0" encoding="utf-8"?>
<ds:datastoreItem xmlns:ds="http://schemas.openxmlformats.org/officeDocument/2006/customXml" ds:itemID="{DB4C7A89-527A-48F0-8976-7E0C160F97B8}"/>
</file>

<file path=customXml/itemProps3.xml><?xml version="1.0" encoding="utf-8"?>
<ds:datastoreItem xmlns:ds="http://schemas.openxmlformats.org/officeDocument/2006/customXml" ds:itemID="{45AE6B30-6AB2-43AC-8AB1-3B2F8B3E3357}"/>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Ammar Shams Aldin</cp:lastModifiedBy>
  <cp:revision/>
  <dcterms:created xsi:type="dcterms:W3CDTF">2012-09-23T12:23:50Z</dcterms:created>
  <dcterms:modified xsi:type="dcterms:W3CDTF">2023-06-22T14:21:54Z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y fmtid="{D5CDD505-2E9C-101B-9397-08002B2CF9AE}" pid="3" name="MediaServiceImageTags">
    <vt:lpwstr/>
  </property>
</Properties>
</file>